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bjc.sharepoint.com/sites/slchfs01_shared_FINPLAN/Shared Documents/Capital/Capital Committee Documents/Capital Meetings/Standard Meeting Documents/"/>
    </mc:Choice>
  </mc:AlternateContent>
  <xr:revisionPtr revIDLastSave="5" documentId="11_DB7BFE22E545C21A3D9751B24B6F892B9C92AE64" xr6:coauthVersionLast="47" xr6:coauthVersionMax="47" xr10:uidLastSave="{A4DC016D-BF97-4117-929D-DFF9D20D31D3}"/>
  <bookViews>
    <workbookView xWindow="-28920" yWindow="-120" windowWidth="29040" windowHeight="15720" xr2:uid="{00000000-000D-0000-FFFF-FFFF00000000}"/>
  </bookViews>
  <sheets>
    <sheet name="Summary" sheetId="1" r:id="rId1"/>
    <sheet name="All" sheetId="2" state="hidden" r:id="rId2"/>
    <sheet name="Base only &gt; 100k" sheetId="3" state="hidden" r:id="rId3"/>
    <sheet name="Larry tab" sheetId="4" state="hidden" r:id="rId4"/>
  </sheets>
  <externalReferences>
    <externalReference r:id="rId5"/>
  </externalReferences>
  <definedNames>
    <definedName name="_xlnm._FilterDatabase" localSheetId="1" hidden="1">All!$A$3:$BA$139</definedName>
    <definedName name="_xlnm._FilterDatabase" localSheetId="2" hidden="1">'Base only &gt; 100k'!$A$1:$U$99</definedName>
    <definedName name="_xlnm.Print_Area" localSheetId="0">Summary!$A$1:$E$29</definedName>
  </definedNames>
  <calcPr calcId="191029"/>
  <pivotCaches>
    <pivotCache cacheId="22" r:id="rId6"/>
    <pivotCache cacheId="23"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6" i="2" l="1"/>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R2" i="2"/>
  <c r="F2" i="2"/>
  <c r="D21" i="1" l="1"/>
  <c r="D19" i="1"/>
  <c r="D17" i="1"/>
  <c r="D15" i="1"/>
  <c r="D13" i="1"/>
  <c r="D11" i="1"/>
  <c r="D24" i="1" l="1"/>
</calcChain>
</file>

<file path=xl/sharedStrings.xml><?xml version="1.0" encoding="utf-8"?>
<sst xmlns="http://schemas.openxmlformats.org/spreadsheetml/2006/main" count="2008" uniqueCount="525">
  <si>
    <t>Area</t>
  </si>
  <si>
    <t>Rating</t>
  </si>
  <si>
    <t>Weighting</t>
  </si>
  <si>
    <t>Score</t>
  </si>
  <si>
    <t>Total Score</t>
  </si>
  <si>
    <t>St. Louis Children's Hospital</t>
  </si>
  <si>
    <t>Project Request Name:</t>
  </si>
  <si>
    <t>Requestor's Name:</t>
  </si>
  <si>
    <t>Rating Definitions:</t>
  </si>
  <si>
    <r>
      <t xml:space="preserve">Regulatory Requirement: </t>
    </r>
    <r>
      <rPr>
        <sz val="10"/>
        <rFont val="Arial"/>
        <family val="2"/>
      </rPr>
      <t>New requirement or required to maintain compliance</t>
    </r>
  </si>
  <si>
    <t>3 = Clear and direct positive impact on results area</t>
  </si>
  <si>
    <t>0 = No Positive Impact on results area</t>
  </si>
  <si>
    <t>1 = Indirect positive Impact on results area</t>
  </si>
  <si>
    <t>Replacement</t>
  </si>
  <si>
    <t>Growth</t>
  </si>
  <si>
    <r>
      <t xml:space="preserve">Lean: </t>
    </r>
    <r>
      <rPr>
        <sz val="10"/>
        <rFont val="Arial"/>
        <family val="2"/>
      </rPr>
      <t>Supports process improvement and improved efficiency</t>
    </r>
  </si>
  <si>
    <r>
      <t xml:space="preserve">Growth: </t>
    </r>
    <r>
      <rPr>
        <sz val="10"/>
        <rFont val="Arial"/>
        <family val="2"/>
      </rPr>
      <t>Critical to increasing volume</t>
    </r>
  </si>
  <si>
    <r>
      <t>Replacement/Risk Management:</t>
    </r>
    <r>
      <rPr>
        <sz val="10"/>
        <rFont val="Arial"/>
        <family val="2"/>
      </rPr>
      <t xml:space="preserve"> Impacts the ability to maintain hospital operations/appearance</t>
    </r>
  </si>
  <si>
    <r>
      <t xml:space="preserve">Quality/Safety: </t>
    </r>
    <r>
      <rPr>
        <sz val="10"/>
        <rFont val="Arial"/>
        <family val="2"/>
      </rPr>
      <t>Supports achievement of top decile, Best-In-Class clinical performance. Critical to providing safe care</t>
    </r>
  </si>
  <si>
    <r>
      <t>Patient Satisfaction:</t>
    </r>
    <r>
      <rPr>
        <sz val="10"/>
        <rFont val="Arial"/>
        <family val="2"/>
      </rPr>
      <t xml:space="preserve"> Critical to achieving the superior patient experience</t>
    </r>
  </si>
  <si>
    <r>
      <t xml:space="preserve">Brief Justification/Explanation Of Rating </t>
    </r>
    <r>
      <rPr>
        <b/>
        <sz val="11"/>
        <color indexed="10"/>
        <rFont val="Arial"/>
        <family val="2"/>
      </rPr>
      <t>(Please Complete)</t>
    </r>
  </si>
  <si>
    <t>Previous Rank on 1/12/15</t>
  </si>
  <si>
    <t xml:space="preserve">2016-2017 Capital Equipment </t>
  </si>
  <si>
    <t>High</t>
  </si>
  <si>
    <t>Significantly past useful life</t>
  </si>
  <si>
    <t>Funding Source</t>
  </si>
  <si>
    <t>Base Equipment</t>
  </si>
  <si>
    <t>Medium</t>
  </si>
  <si>
    <t>Minimally past useful life</t>
  </si>
  <si>
    <t>Project Name</t>
  </si>
  <si>
    <t>Description</t>
  </si>
  <si>
    <t>Justification</t>
  </si>
  <si>
    <t>Category</t>
  </si>
  <si>
    <t>Cost</t>
  </si>
  <si>
    <t>Dept #</t>
  </si>
  <si>
    <t>Department</t>
  </si>
  <si>
    <t>Requestor</t>
  </si>
  <si>
    <t>Rank</t>
  </si>
  <si>
    <t>Finance Rank</t>
  </si>
  <si>
    <t>Comments</t>
  </si>
  <si>
    <t>Total</t>
  </si>
  <si>
    <t>Low</t>
  </si>
  <si>
    <t>Technology/efficiency</t>
  </si>
  <si>
    <t>Row Labels</t>
  </si>
  <si>
    <t>Count of Project Name</t>
  </si>
  <si>
    <t>Below the line 2015 Misc Capital</t>
  </si>
  <si>
    <t>2015 Misc Cap Score</t>
  </si>
  <si>
    <t>Duplicate w/ eBLT</t>
  </si>
  <si>
    <t>VP</t>
  </si>
  <si>
    <t>Heart Center Giraffe Warmer Beds</t>
  </si>
  <si>
    <t xml:space="preserve">The Giraffe Warmer is a radiant warmer that focuses on providing a thermoneutral environment for critically ill neonates:
•Keeps the critically ill infant's temperature stable
◦An innovative recessed heater design provides access during procedures.
•Lets provider pre-warm up the bed to avoid cold stress to the neonate s/p surgery
•Provides everything you need for resuscitation therapy 
◦Integrated SPO2 and T-Piece Resuscitation Systems allow you to access everything you need to deliver resuscitation therapy to high-risk newborns.
◦The patented Baby Susan* rotating mattress minimizes unnecessary  stimulation.
◦The Giraffe Warmer is fully supported with optional multi-year service coverage, technical support, and additional education and training programs.
</t>
  </si>
  <si>
    <t>The Heart Center is requesting 10 Giraffe warming beds to replace the 30 year old Ohio warming beds used for high-risk cardiac neonates. The Heart Center piloted and developed a modified design to the existing Ohio warming beds that allowed safe transportation of high risk cardiac neonates between the OR, cath lab, CT scanner and more. GE has worked with the Heart Center to creaet this same safe transport set-up with the Giraffe bed to replace the out-dated OHIo bed warmers. The Heart Center's patient population is compromised of approximately 50% neonates. These beds not only provide safe and a standard transport process for this patient population but also prevents hypothermia of this population which leads to a critically ill infant becoming extremely unstable.</t>
  </si>
  <si>
    <t>Heart Center</t>
  </si>
  <si>
    <t>Shelley Perulfi/Beth Rumack</t>
  </si>
  <si>
    <t>Unsure</t>
  </si>
  <si>
    <t>Peggy Gordin</t>
  </si>
  <si>
    <t>Replace Instrument Washers</t>
  </si>
  <si>
    <t>Replace existing instrument washers with newer version</t>
  </si>
  <si>
    <t>Current instrument washers are nearing the end of their useful life. We currently have issues with the washers leaking and flooding the department with water.</t>
  </si>
  <si>
    <t>CSPD</t>
  </si>
  <si>
    <t>Grant Henderson</t>
  </si>
  <si>
    <t>Replace Cart Washer</t>
  </si>
  <si>
    <t>Replace existing Cart washers with newer version</t>
  </si>
  <si>
    <t>Current cart washer is frequently inoperable due to malfunction. This causes the technicians to hand wash case carts and instrument containers. Potential contamination issues and productivity concerns.</t>
  </si>
  <si>
    <t>Medium High</t>
  </si>
  <si>
    <t>Picture Archive Communication System (PACS)</t>
  </si>
  <si>
    <t>Yearly PACS updates are required to maintian the radiology information system and overall image data/clinical workflow.</t>
  </si>
  <si>
    <t>Replace monitors, add storage, install system upgrades</t>
  </si>
  <si>
    <t>Radiology</t>
  </si>
  <si>
    <t>Paula Vise</t>
  </si>
  <si>
    <t>Need every year</t>
  </si>
  <si>
    <t>Significant past useful life</t>
  </si>
  <si>
    <t>Rick Majzun</t>
  </si>
  <si>
    <t>PICU &amp; Heart Center Picco Monitors</t>
  </si>
  <si>
    <t>To accommodate the demand we need to have 9 devices in total for the Heart Center and the PICU for critically ill patients.  The Heart Center currently has 1 device and the PICU has 3 devices.  Currently, neither unit has PICCO monitoring always available in critically ill patients due to only having 4 devices in use resulting in sub-optimal care to have the right equipment available for the right patients at any given time.</t>
  </si>
  <si>
    <t xml:space="preserve">The PiCCO system is a valuable invasive cardiac output and pulse contour analysis device. Multiple studies show its accuracy when compared to gold standard measurements of cardiac output in the cardiac catheterization laboratory utilizing the Fick method. We started using this device in critically ill patients in 2008, and since that time we use it frequently in PICU and Heart Center  patients with septic shock and cardiogenic shock as well as it is a very important piece of monitoring equipment used with post-operative transplanted patients) . Its use in this patient population provides highly valuable information in regards to the patient's systemic vascular resistance, cardiac output, and volume status. </t>
  </si>
  <si>
    <t>(blank)</t>
  </si>
  <si>
    <t>Mass Spectrometer</t>
  </si>
  <si>
    <t>2 new mass spectrometers for the CALM Laboratory in IOH building.  Instruments allow for consolidation on a single platform of instruments and expansion in patient testing.  These will be installed in the combined laboratory in IOH building.</t>
  </si>
  <si>
    <t xml:space="preserve">Mass spetrometry allows for reduced laboratory testing costs versus other testing options.  In addition, new metabolic diagnostic and confirmation testing keeps in pace with advances in newborn screening capabilities.   </t>
  </si>
  <si>
    <t>Lab</t>
  </si>
  <si>
    <t>Christine Pavlak</t>
  </si>
  <si>
    <t>Potential for BJH to fund..Positive ROI</t>
  </si>
  <si>
    <t>Grand Total</t>
  </si>
  <si>
    <t>Ultrasound Machine Replacement</t>
  </si>
  <si>
    <t>Replace 2007 machine #106821</t>
  </si>
  <si>
    <t>The current technology is out of date.</t>
  </si>
  <si>
    <t>Ultrasound</t>
  </si>
  <si>
    <t>C-Arm Machine Replacement</t>
  </si>
  <si>
    <t>Replacement of a 9800 series machine. 
117559 - 2004</t>
  </si>
  <si>
    <t>Increasing demands for bed-side care require fluoroscopy. OR, APC and GI demand has increased in the ICUs with increased patient acuity. An additional procedure room was added to the 7th floor requiring the use of fluoro for vascular access.</t>
  </si>
  <si>
    <t>Chemistry Analyzer</t>
  </si>
  <si>
    <t>Chemistry Analyzer (Architect) to increase capacity for testing in IOH laboratory</t>
  </si>
  <si>
    <t xml:space="preserve">2 different platforms exist on the campus today for this testing.   In combined laboratory would like to have common platform to increase productivity and reduce operational costs.  </t>
  </si>
  <si>
    <t>Potential for BJH to fund</t>
  </si>
  <si>
    <t>Picture Archive Communication System (PACS) Replacement</t>
  </si>
  <si>
    <t>Replace system to meet new requirements for workflow.</t>
  </si>
  <si>
    <t>EEG source imaging and EEG-fMRI</t>
  </si>
  <si>
    <t>Adds clinical capabilities of EEG source imaging to localize abnormal brain wave activity in the treatment of intractable epilepsy.  Provides FDA approved equipment to provide clinical capability to provide these studies.</t>
  </si>
  <si>
    <t>Adds clincial tests to Pediatric Epilepsy Center and SLCH EEG laboratory.  This is a US News capability Checklist item.  EEG-fMRI is an emerging clinical activity- SLCH would be the first pediatric site with this capability in the US when it is FDA approved.  If 2015 capital budget request is approved, the cost for this year will be ~ $200,000, otherwise this project will cost ~ $300,000.  Unable to obtain quotes this far in advance, but this is an estimate based on current costs.</t>
  </si>
  <si>
    <t>EEG</t>
  </si>
  <si>
    <t>Susan Hibbits</t>
  </si>
  <si>
    <t>Steris V-Pro Max</t>
  </si>
  <si>
    <t>Replace Sterrad 200 and (2) NX Machines</t>
  </si>
  <si>
    <t>Replace the Sterrad 200 and (2) NX sterilizers. Sterrad 200 is being phased out.</t>
  </si>
  <si>
    <t>UA Analyzer</t>
  </si>
  <si>
    <t xml:space="preserve">Replacement of existing automated UA analyzer.  CALM laboratory has two different platforms at this time.   Will replace with a common analyzer that will meet both adult and pediatric requirements.   </t>
  </si>
  <si>
    <t>Current analyzers require replacement due to age and current repair requirements.   BJC laboratory equipment selection process will define vendor by end of 2015.</t>
  </si>
  <si>
    <t>GE Carescape Compact Airway Module for Heart Center &amp; PICU</t>
  </si>
  <si>
    <t xml:space="preserve">The Carescape Module provides respiratory monitoring with patient spirometry and gas exchange measurement.  Currently oxygen consumption is assumed to calculate cardiac output. Since this determination is based on assumption this can lead to significant errors in calculation of cardiac output. This monitor offers measurement of venous oxygenation and venous carbon dioxide levels which does not exist with our current monitor technology. It also has the tools to help implement ventilator weaning protocols, which can reduce patients’ length of stays. The CARESCAPE Monitor B650 helps you to quickly detect cardiovascular events with accuracy. The clinical measurements can be customized to match your treatment protocols  providing specific information so that patient therapy can be initiated immediately, which could prevent further damage to the heart.
</t>
  </si>
  <si>
    <t>This monitor offers measurement of venous oxygenation and venous carbon dioxide levels which does not exist with our current monitor technology. The Carescape monitor will directly measure oxygen consumption and therefore eliminate inaccurate calculations regarding patients anatomy and course of care. This will result in improved patient outcomes, especially in critically ill patients and those complex infants with single ventricle anatomy in whom the assumption of  oxygen consumption is very inaccurate.</t>
  </si>
  <si>
    <t xml:space="preserve">Children's Specialty Care Center </t>
  </si>
  <si>
    <t>Fit out of CT, pre/post room and OR shell space at Children's Specialty Care Center; Surgical equipment for CSCC, IT hardware, desktop and software to support new procedure and OR spaces.</t>
  </si>
  <si>
    <t>The equipment requested will allow our surgeons and proceduralists to perform new or increased numbers of cases at the CSCC.  It will also increase the space available for revenue-producing activity.</t>
  </si>
  <si>
    <t>Strategic</t>
  </si>
  <si>
    <t>CSCC</t>
  </si>
  <si>
    <t>Julie Bruns</t>
  </si>
  <si>
    <t>1st. Floor Chapel facelift</t>
  </si>
  <si>
    <t>Chapel needs new carpet, millwork repaired, ceiling tile replacement, and lighting replacement.</t>
  </si>
  <si>
    <t>Chapel has not been touched for many years. It is looking tired and needs to be upgraded.</t>
  </si>
  <si>
    <t>Base Infrastructure</t>
  </si>
  <si>
    <t>No price submitted</t>
  </si>
  <si>
    <t>Facilities</t>
  </si>
  <si>
    <t>Larry Vancil</t>
  </si>
  <si>
    <t>1st fl. Public space and histroy wall renovation</t>
  </si>
  <si>
    <t>This waiting area has worn out furniture, carpet, ceiling tiles, lighting and paint. In addition the history wall display needs to be updated and including information and finishes</t>
  </si>
  <si>
    <t>The FF&amp;E in this area as well as the history wall are worn and damaged</t>
  </si>
  <si>
    <t>Base Construction</t>
  </si>
  <si>
    <t>Childrens Place walk link upgrades</t>
  </si>
  <si>
    <t>Children's Place walk link needs new carpet, ceiling tile, hardware repair, lighting upgrade, and painting.</t>
  </si>
  <si>
    <t xml:space="preserve">Due to the excessive amount of traffic the finishes in the link show an extreme amount of wear and tear. </t>
  </si>
  <si>
    <t>Auditorium renovation</t>
  </si>
  <si>
    <t>Auditorium need new carpet, lighting upgrade, new interior design, patching and painting. Possible replacement of all theater seating.</t>
  </si>
  <si>
    <t>All finishes for this dated space need to be replaced. Carpet on the walls along with old carpet and furniture make this a target for a renovation.</t>
  </si>
  <si>
    <t>Administration Boardroom Renovation</t>
  </si>
  <si>
    <t>Boardroom need new carpet walls refinished, ceiling tiles replaced, lighting upgrade, new furniture, and paint.</t>
  </si>
  <si>
    <t>Boardroom is outdated and needs a facelift. Carpet is old and needs replaced. All finishes are outdated and need to be updated with new. Ceiling is a splined ceiling and needs to be replaced with new lay in.</t>
  </si>
  <si>
    <t>4th Floor flooring replacement</t>
  </si>
  <si>
    <t>the public corridor carpet is worn out and stained. This carpet needs to be replaced.</t>
  </si>
  <si>
    <t>This carpet is in need of replacement. This carpet is beyond its life expectancy.</t>
  </si>
  <si>
    <t>4th Floor Therapy Services Renovation</t>
  </si>
  <si>
    <t>Therapy Services needs new flooring, case work, furniture, and painting.</t>
  </si>
  <si>
    <t>Therapy Services has tons of traffic and the finishes are worn and dirty. The case work is broken and the furniture is stained. Painting and a lighting upgrade will also help out this unit for both patients and staff.</t>
  </si>
  <si>
    <t>5 South public space renovation</t>
  </si>
  <si>
    <t>The public space (corridors) in 5 South low rise needs the carpet and ceiling replaced.</t>
  </si>
  <si>
    <t>The 5th floor low rise carpet and ceiling tile is worn, stained, and is no longer maintainable. Recommended to replace both carpet and celing tile with grid.</t>
  </si>
  <si>
    <t>7th Floor Carpet Replacement</t>
  </si>
  <si>
    <t>7th floor has two areas that have existing carpet that needs to replaced.</t>
  </si>
  <si>
    <t>7th floor cooridor carpet and 7E Med unit has old carpet that is beyond its life and needs to be replaced. Carpet is worn and stained</t>
  </si>
  <si>
    <t>11th floor ceiling replacement</t>
  </si>
  <si>
    <t>Replacement of the public space ceiling on the 11th floor.</t>
  </si>
  <si>
    <t>Ceiling in this area has been damaged and is aesthetically comprimised. Replacement of ceiling pads and some track is required.</t>
  </si>
  <si>
    <t>Air Handler 1,2, 8, 9 &amp; 15 revival</t>
  </si>
  <si>
    <t>Air Handler 1,2,8,9 &amp;15 revival</t>
  </si>
  <si>
    <t>AHU functions are wearing and are in need of replacement</t>
  </si>
  <si>
    <t>Air Handler 16, 18 &amp; 19 revival</t>
  </si>
  <si>
    <t>Atrium Renovation</t>
  </si>
  <si>
    <t>New ceiling tile,lighting, carpeting, artwork, painting,awnings, furniture, aswell as a redesign of some of the mechanical displays.</t>
  </si>
  <si>
    <t>Atrium is the focal point for Childrens and sees a lot of traffic. We have not done much to this space for several years and it is starting to show. A full renovation is reqired</t>
  </si>
  <si>
    <t>ATS 1 &amp; 15 Replacement</t>
  </si>
  <si>
    <t>ATS 1 &amp; 15 Replacement project. ATS-1 is a 260 amp/480 volt, ATS-15 is a 600 amp/480 volt</t>
  </si>
  <si>
    <t xml:space="preserve">Existing ATS is 30 years old and beyond life expectancy </t>
  </si>
  <si>
    <t xml:space="preserve">ATS 5 - MCC-E3 </t>
  </si>
  <si>
    <t>Replacement of ATS 5 - MCC-E3  ATS-5 600Amp/480 Volt</t>
  </si>
  <si>
    <t>Existing ATS is 30 years old and beyond life expectancy and parts for the MCC are hard to find.</t>
  </si>
  <si>
    <t xml:space="preserve">ATS 6,11 through 13 Replacement project     </t>
  </si>
  <si>
    <t xml:space="preserve"> Replace ATS 6,11 through 13 </t>
  </si>
  <si>
    <t>ATS 7 &amp; MCC-E5 Replacement</t>
  </si>
  <si>
    <t>ATS 7 - MCC-E5  ATS-7 1000 Amp/480 Volt</t>
  </si>
  <si>
    <t>Existing ATS is 30 years old and beyond life expectancy and parts for the MCC are getting hard to find.</t>
  </si>
  <si>
    <t>ATS 16 &amp; 17 Replacement</t>
  </si>
  <si>
    <t>ATS 16 &amp; 17 Replacement project            ATS-2 400 Amp/480 Volt, ATS-16  600 Amp/120/208Volt, ATS-17  600 AMP/120/208 Volt</t>
  </si>
  <si>
    <t>Audiology Carpet and ceiling replacement</t>
  </si>
  <si>
    <t>3rd floor Audiology waiting room and testing boothes need the carpet and ceiling tile replaced due to the age and conditon.</t>
  </si>
  <si>
    <t>Carpet in the waiting room is worn out in the seams and have several spots that are stained beyond cleaning. The ceiling tile is in poor condition and some track nneds to be replaced as well.</t>
  </si>
  <si>
    <t>Cast iron pipe replacement</t>
  </si>
  <si>
    <t>Replace original cast pipe including risers and horizontal runs</t>
  </si>
  <si>
    <t xml:space="preserve">Existing piping is 30 years old and is worn out and filling up </t>
  </si>
  <si>
    <t>Cath Labs Upgrade</t>
  </si>
  <si>
    <t>Current Cath Lab need to have the tray floor replaced, wall patched and painted, new ceilind and grid repair or replacement, case work repair, and lighting upgraded to new bulbs possibly LED suubstitute.</t>
  </si>
  <si>
    <t xml:space="preserve">Cath Lab tray floor is in need of replacement due to its current condition. Ceiling is damaged and needs replaced due to wear and age.  A mylar clean tile would be preferred for this area due to the type of procedures being performed. </t>
  </si>
  <si>
    <t>Domestic Cold Water Booster Pumps</t>
  </si>
  <si>
    <t>Replace existing Domestic Cold water Booster pumps</t>
  </si>
  <si>
    <t>Existing pump 30 years old and beyond life expectancy and needed for additional capacity needed for New tower.</t>
  </si>
  <si>
    <t>Facility Operations Carpet replacement</t>
  </si>
  <si>
    <t>Repace carpeting throughout office suite</t>
  </si>
  <si>
    <t xml:space="preserve">carpet worn  and presenting trip hazard in reception area. Original to department many stains that are not cleanable. </t>
  </si>
  <si>
    <t>3 Air Handler Heat Wheels</t>
  </si>
  <si>
    <t>Replace existing air handler heat wheels</t>
  </si>
  <si>
    <t>Existing heatwheels are well over the life expectancy and are functioning inefficiently.</t>
  </si>
  <si>
    <t>HIM Face lift</t>
  </si>
  <si>
    <t>Replace some case work, Replace some furnature,  Paint, Carpet, Ceiling tile replacement</t>
  </si>
  <si>
    <t>Area showing age</t>
  </si>
  <si>
    <t>LL Public space renovation</t>
  </si>
  <si>
    <t>New Flooring, wall protection, ceiling tile and grid work,lighting upgrade, and full paint.</t>
  </si>
  <si>
    <t>Lower level area taks a lot of abuse from deliveries, food and nutrition and materials management. This area needs new finishes as well as an overall upgrade.</t>
  </si>
  <si>
    <t>MCC-E6 Replacement</t>
  </si>
  <si>
    <t>MCC-E6 400 Amp 480 Volt Single disconnect</t>
  </si>
  <si>
    <t>Existing MCC is 30 years old and beyond life expectancy and parts for the MCC are hard to find.</t>
  </si>
  <si>
    <t>MCC-N2 Replacement</t>
  </si>
  <si>
    <t>MCC-N2 400 Amp 480 Volt 6 Buckets</t>
  </si>
  <si>
    <t>Replace existing virtical blinds on all exterior windows with Mecho Shades</t>
  </si>
  <si>
    <t>Replace existingvirtical blinds with Mecho Shades</t>
  </si>
  <si>
    <t>Existing vertical blinds in poor condition, slats missing and or no longer operate with pull cords</t>
  </si>
  <si>
    <t>5th Flr NICU Breastmilk Refrigerators</t>
  </si>
  <si>
    <t>Install 36 breastmilk refrigerators (Creche Innovations Micro-Compact $1,600 each + Johnson Controls Monitoring cost) in the East section of the SLCH NICU</t>
  </si>
  <si>
    <t>Replace exiisting outdated nurse call</t>
  </si>
  <si>
    <t>Replace remaining SLCH nursing divisions that have outdated nurse call systems, with the new standard.</t>
  </si>
  <si>
    <t>Occ. Health Face lift</t>
  </si>
  <si>
    <t>New Carpet, new lighting, new paint, case work and furniture</t>
  </si>
  <si>
    <t>Occupational Health has an abundance of traffic and the finishes are worn out. It is dark and dingy. This entire space needs a renovation.</t>
  </si>
  <si>
    <t>Replace Existing Parking Equipment</t>
  </si>
  <si>
    <t>Replace existing lobby pay stations, Entrance/Exit lane equipment, Upgrade intercoms systems and mangement software. Quote obtained from SKIDATA for $259K plus IT expenses</t>
  </si>
  <si>
    <t>The equipment is well past its useful life and routinely fails.</t>
  </si>
  <si>
    <t>PL renovation of Public corridorrs/restrooms</t>
  </si>
  <si>
    <t>Replace ceilings, flooring , paint walls, improve lighting, renovate public restrooms, reskin hand&amp; crash rail.</t>
  </si>
  <si>
    <t>Ceiling tiles damaged, grids bent, 12x12 flooring discolored and cupping in areas, Bathrooms need to be a gut remodle.</t>
  </si>
  <si>
    <t>Radiology renovation</t>
  </si>
  <si>
    <t>Radiology department needs new ceiling, gridwork, casework, painting, and lighting upgrade.</t>
  </si>
  <si>
    <t>Radiology unit is needing the worn out stained ceiling tile replaced. The casework and trim needs repaired throughout the unit and needs paint and lighting.</t>
  </si>
  <si>
    <t>Record Document Updgrades</t>
  </si>
  <si>
    <t>Replace exsiting view, filing, and editing infrastructure of construction documentation.</t>
  </si>
  <si>
    <t>Exisiting infrastructure is outdated, ineffiecient, and unsustainable</t>
  </si>
  <si>
    <t>SDS Restroom Renovation</t>
  </si>
  <si>
    <t>SDS restroom needs renovation including new ceiling, floors, partitions, lighting, patced and painted.</t>
  </si>
  <si>
    <t>SDS restroom is overused and has old finishes that are in need of replacement. Many comments from visitors and staff have eluded to this renovation.</t>
  </si>
  <si>
    <t>Security Camera Replacement and Upgrades</t>
  </si>
  <si>
    <t>This request represents the third phase of replacement and upgrade of the hospital's security cameras</t>
  </si>
  <si>
    <t>Many cameras are non functional or have such poor quality the cameras provide little to no useful information. BUDGET NUMBERS will need to be updated.</t>
  </si>
  <si>
    <t>Social Work flooring replacemnt</t>
  </si>
  <si>
    <t>Replace worn carpet and hard surface floors in Social work</t>
  </si>
  <si>
    <t>Carpet and hard surfaces beyond life expectancy/ worn /tattered</t>
  </si>
  <si>
    <t xml:space="preserve">Replace Steam stations </t>
  </si>
  <si>
    <t xml:space="preserve">Replace 5 Steam stations </t>
  </si>
  <si>
    <t>Steam stations are original to the facility and are unreliable to provide stam pressure to equipmet on the floors.</t>
  </si>
  <si>
    <t>Suite 4E Flooring replacement</t>
  </si>
  <si>
    <t>Suite 4E needs the flooring replaced throughout the suite. This will inclued all carpet along with some hard surface.</t>
  </si>
  <si>
    <t xml:space="preserve">Suite 4E has worn out floor that is torn and stained this need to be replaced. </t>
  </si>
  <si>
    <t>Surgical Suites office renovation</t>
  </si>
  <si>
    <t>Suite needs flooring, ceiling, casework,lighting and painting.</t>
  </si>
  <si>
    <t>Surgical Suite is a heavily used space and the finishes are  significantly worn. All finishes needs replaced in this Capital Cycle.</t>
  </si>
  <si>
    <t>Video Integration Upgrade</t>
  </si>
  <si>
    <t>Upgrade to video equipment for OR 9 , 11, &amp; General surgery travel cart needed for endoscopy procedures.</t>
  </si>
  <si>
    <t>Video software &amp; equipment is outdated and in poor working condition.</t>
  </si>
  <si>
    <t>Facility Base Discretionary IT</t>
  </si>
  <si>
    <t>OR</t>
  </si>
  <si>
    <t>Grant Henderson/Debra Trickey</t>
  </si>
  <si>
    <t>Interventional Radiology Room</t>
  </si>
  <si>
    <t>Installation of a second Interventional Radiology Room</t>
  </si>
  <si>
    <t xml:space="preserve">Since the installation of the first IR room in 2009 volumes have grown an average of 27% per year. Within the next 2 years this room will be at capacity. </t>
  </si>
  <si>
    <t>Strategic Equipment</t>
  </si>
  <si>
    <t>Interventional Rad</t>
  </si>
  <si>
    <t>Zeiss Pentero Microscopes - Neurosurgery</t>
  </si>
  <si>
    <t>Replacement of our 2005 and 2006 Zeiss Pentero Neurosurgical Microscope</t>
  </si>
  <si>
    <t>The purchase of new microscopes would replace the 10 and 11 year old microscopes that are used on routine basis for a majority of the larger neurosurgery cases.  These microscopes are also used for Ortho Spine and Plastic Surgery cases.</t>
  </si>
  <si>
    <t>Cusa Excel Console</t>
  </si>
  <si>
    <t>Replacement of a Cusa Excel Console and hand piece that was purchased in 2006.</t>
  </si>
  <si>
    <t>Replacement of 10 year old Cusa Excel Console  and hand piece used during Neurosurgical tumor resection and epilepsy cases.</t>
  </si>
  <si>
    <t>RETCAM 3</t>
  </si>
  <si>
    <t>Retina ultrasound machine for examination and documentation of retinal pathology.</t>
  </si>
  <si>
    <t>Our Retcam 2 is out of warranty and is being maintained by our biomedical engineer.  It has had printer and battery issues this year and the company no longer has parts for this model.  It is used on many eye exams in the OR, at least two to three times per week.  It is a patient charge item.</t>
  </si>
  <si>
    <t>OSI Table System</t>
  </si>
  <si>
    <t xml:space="preserve">We have two very old OSI tables in the Operating Room.  They are so old that they can no longer be repaired because the parts are no longer manufactured.  Recently one table failed and is not able to be repaired.  </t>
  </si>
  <si>
    <t>O-Arm, Intraoperative CT Scan</t>
  </si>
  <si>
    <t xml:space="preserve">The O-Arm is an intraoperative CT Scanner </t>
  </si>
  <si>
    <t>The O-Arm is an intraoperative CT Scanner that would enable the surgeon to view/verify the placement of implants on the extremely complicated spinal deformity cases</t>
  </si>
  <si>
    <t>Dose Edge</t>
  </si>
  <si>
    <t>IV mgmt system documenting the compounding process.  System uses barcode scan to match product to label requirements.   Records: product, process and people.  System tracks where product is in its production and delivery cycle.</t>
  </si>
  <si>
    <t>Quality and safety improved via bar code technology.  Regulatory requirements for product, lot number documentation. Retrieving compunding data improved.  Enhances work flow to meet documentation requirements</t>
  </si>
  <si>
    <t>Pharmacy</t>
  </si>
  <si>
    <t>IV Station</t>
  </si>
  <si>
    <t>Robotics system automates the production of sterile product compounds.  Electronic order transmission and structured compounding. Reduces risk of compounding errors and improves consistency in process.  Potential to reduce FTE requirement.</t>
  </si>
  <si>
    <t>Robotic systems reduce reliance on human diligence to prepare sterile compounds; improve compliance with sterile technique.  System reduces production burdon on staff allowing more attention/focus on specialty compounding not applicable to system.</t>
  </si>
  <si>
    <t>5 Servoi Ventilators</t>
  </si>
  <si>
    <t>Increase ventilators to meet the needs of the NICU, PICU and Heart Center</t>
  </si>
  <si>
    <t xml:space="preserve">This has been with renting a maximum of 15 additional ventilators during 2014. YTD rental cost for the Servoi is approximately $92,000.  We have rented a range of 3 -15 vents per month.  Rental ventilators do not have all modes  that SLCH ventilators have, so rental also adds to labor cost to trade/clean ventilators.  Also adds a delay to patient care to accomplish the mode change.
</t>
  </si>
  <si>
    <t>Respiratory</t>
  </si>
  <si>
    <t>Marla Overy</t>
  </si>
  <si>
    <t>Voyager Fixed Wing Isolette</t>
  </si>
  <si>
    <t>Replace Fixed Wing Isollete - 10 years old</t>
  </si>
  <si>
    <t>In need of a fixed wing isolette replacement.  Our current model is 10 year sold and is equipped with outdated technology. With our current setup we are unable to install the Crossvent 2 I ventilator due to configuration.  This creates patient safety hazards. Unable to obtain replacement parts for this item due to age and manufacturer's support.  This creates an extreme safety concern since we only own one.</t>
  </si>
  <si>
    <t>Transport</t>
  </si>
  <si>
    <t>Jason Hesman</t>
  </si>
  <si>
    <t>MICU</t>
  </si>
  <si>
    <t>Replacement of MICU 1</t>
  </si>
  <si>
    <t>MICU 1 is a 2009 model.  Not under warranty and has over 300k miles. Patient compartment is old technology and needs replaced with new. We are on a schedule of replacing a MICU every 6 years. This price includes outfitting the MICU with equipment for the exterior and interior. Includes stretcher, mounted monitor and vent.</t>
  </si>
  <si>
    <t>Potentially Foundation funded</t>
  </si>
  <si>
    <t>X Series Manual Monitor (Zoll)</t>
  </si>
  <si>
    <t>This monitor enables us to take 2 critical patients at one time (twins or siblings).  It's industry best practice to have 2 of these in each truck if you are moving multiple patients. Each patient should be monitored</t>
  </si>
  <si>
    <t xml:space="preserve">The Transport Team is a CAMTS (Commission on Acceditation of Medical Transport Systems) program.  02.05.09 (Accreditation Standards of the Commission on Accreditation of Medical Transport Systems (9th Edition) - Medical supplies and equipment must be consistent with the services's mission statement and scope of care.    The MICU can take two full size stretchers.  We have an extra cot in the MICU at all times.  In the past year we have been on a neonate  mission and have been asked to take a pediatric patient that had a higher acuity than the neonate was.
</t>
  </si>
  <si>
    <t>Leica Plastics Microscope</t>
  </si>
  <si>
    <t>Leica Microscope  M525 OH4  400W System</t>
  </si>
  <si>
    <t>Plastics microscope is 12 years old.  New scope wopuld be used by Dr. Woo for palate repair cases. Scope would be used by Dr. Snyder, Dr. Moore and Dr. Fox for nerve repair cases.  Microscope could also be used by Orthopedics for their nerve cases.</t>
  </si>
  <si>
    <t>Yes</t>
  </si>
  <si>
    <t>Stryker Sonpet</t>
  </si>
  <si>
    <t>Stryker Sonopet Bone Cutting System</t>
  </si>
  <si>
    <t>OR Scrub Sinks</t>
  </si>
  <si>
    <t>Replacing 3 OR room Scrub Sinks</t>
  </si>
  <si>
    <t xml:space="preserve">OR </t>
  </si>
  <si>
    <t xml:space="preserve">Dyna CT </t>
  </si>
  <si>
    <t>New Software</t>
  </si>
  <si>
    <t>Software for the C-Arm. It creates a CT-type image that provides better quality than the C-Arm. More high end procedures in one area rather than transporting patients that are intubated. Right now, patients move to CT for scans which is next door. Sometimes an emergency but sometimes not. Would be used several times per week. Would provide opportunity to add more procedures, currently some patients are sent to the CAM or BJH</t>
  </si>
  <si>
    <t>Cat Scan</t>
  </si>
  <si>
    <t>DR Portable</t>
  </si>
  <si>
    <t>Replacing 13 year old unit that's not digital. Upgrade this to the standard. It's functioning fairly well and does not have issues other than older and not up to standard as other portables. Replacing the unit would not reduce processing stations. Has an internal backup system</t>
  </si>
  <si>
    <t>Meti infant with Sim Baby</t>
  </si>
  <si>
    <t xml:space="preserve">Current unit is 6 years and to replace one is $150K, if two are replaced, it's $100K. This unit is mobile and can travel to ICU for Sims/training/education. This would be an older child unit. The biggest asset is that the unit is mobile. Would be used by multiple departments. Asking for two as the number of sims requests have been increasing. Current software is outdated, it would cost $4K for an upgrade. Current unit is functioning but has been having issues recently, replacement parts are becoming difficult to find. Replacement is more of a basic unit that would require more operator involvement. Would be easy for floor/educators to learn how to use. Unit goes down about 2-3 times per year. Could be used at feeder hospitals. </t>
  </si>
  <si>
    <t>Clinical Education</t>
  </si>
  <si>
    <t>Cindy Vishy</t>
  </si>
  <si>
    <t>Meti HPS with 2 Laerdal Sim Junior</t>
  </si>
  <si>
    <t>Nurse command center</t>
  </si>
  <si>
    <t>Camera system in all rooms. Monitor time-out features. Used for auditing purposes, currently the educator monitors the process. No one else does this at BJC now. Meant for compliance and auditing. Set up to be a nurse to watch and set up as a central station. Is there an HR component? How would this process work? Designed to be done in real-time. How are we auditing and measuring? NEED MORE INFORMATION</t>
  </si>
  <si>
    <t>Bedside Monitors</t>
  </si>
  <si>
    <t>Housewide initiative to have monitors at every bedside.  Replace old MDE monitors</t>
  </si>
  <si>
    <t>Nursing</t>
  </si>
  <si>
    <t>Lisa Steurer</t>
  </si>
  <si>
    <t>Philips Monitor UPG 86 MP70</t>
  </si>
  <si>
    <t>Upgrade the existing monitors. Current units would not be available until 2017. Upgrade would capture historical data, Bedmaster is used in other areas but is difficult to use. Useful life is about 10 years. This upgrade will help manage outcomes, e.g. oxygen saturations. Difficult to only do a partial purchase. Not part of total monitor upgrades. Purchased in 2005. Potentially look at the PICU as well. Histogram can be used frequently to help understand how often baby has been within target. Technology is already in the NICU via Bedmaster. Possible alternate solution. High Priority</t>
  </si>
  <si>
    <t>NICU</t>
  </si>
  <si>
    <t>Maggie Wolf</t>
  </si>
  <si>
    <t>Peggy and Rick</t>
  </si>
  <si>
    <t>Patient Monitors for SDS</t>
  </si>
  <si>
    <t>Old monitors, that are old and parts unavailable. Does not have the capability that they need. Potentially be driven by Huron. Patient safety goal is alarm management. Cannot adjust the alarm parameters. SDS has both per/post opp and need new monitors for the post opp under phase two recovery. 29 beds in SDS. Biggest gap is endtitle(sp) and there is a need for it on SDS. How many rooms are using endtitle in SDS. Typically, don't need endtitle in SDS. Pulsox(sp) seems to be the best option. Current monitors are functioning. This would help alleviate surge if SDS and PACU have same monitors. Talk to Carra about adjusting limits and possibly purchasing fewer units. They will reach out to Siemens to adjust alarm limits. MINIMUM AMOUNT NEEDED IS 12 UNITS</t>
  </si>
  <si>
    <t>SDS</t>
  </si>
  <si>
    <t>Carra Tilley</t>
  </si>
  <si>
    <t>Monitors</t>
  </si>
  <si>
    <t>This would be adding monitors to current MICU for secondary patients. This situation occurs 3-4 times per month with more rural hospitals. It is a combination monitor/defib. Potentially look at a less expensive monitor. Trade-in values of $19K. Monitors are not flight certified. Currently using monitors that are manufactured by a company under litagation</t>
  </si>
  <si>
    <t>Jason Hessman</t>
  </si>
  <si>
    <t>MP5 and Rolling stands</t>
  </si>
  <si>
    <t>Monitors needed for the IP Care Delivery Model. Having nurses complete more of the vitals. Monitors needed for huron staffing grid and would be on rollers. Driven by MBB staffing model, not necessarily driven by Huron but this would get help the nurses flex to that model. Potentially remove monitors from the walls, do not know exact number yet. REACH TO LISA TO UNDERSTAND HOW MANY AVAILABLE MONITORS WE HAVE AND HOW MANY WE ACTUALLY NEED. ALSO, CAN WE PULL MONITORS OFF THE WALLS</t>
  </si>
  <si>
    <t>Nursing Administration</t>
  </si>
  <si>
    <t xml:space="preserve">Michele Lane </t>
  </si>
  <si>
    <t>Wrangler Auto Scrubber w/Charger</t>
  </si>
  <si>
    <t>EVS Requesting the same thing, why does Food Services need one? Check with Annie and EVS about floor scrubber. Current unit is 7 years old, current repairs would be $1000 and last few years it's needed $3000 worth of repairs. Useful life is 8 years. Currently hand mopping the floors and not as effective</t>
  </si>
  <si>
    <t>Food Services</t>
  </si>
  <si>
    <t>Christine Thomas</t>
  </si>
  <si>
    <t>Y</t>
  </si>
  <si>
    <t>Gary Lablance</t>
  </si>
  <si>
    <t>Medtronic 560 ECMO system</t>
  </si>
  <si>
    <t xml:space="preserve">#2 Current ECMO program has 8 devices. Two different types of pumps and a need to shift to one type of pump. Shift to centrifical type of pump to steering committee, steering committee agreed. Roller pumps would be used in the OR so they would not. Moving from 8 devices to 6 devices and would be a savings on the disposables, circuits are around $3K. Can impact patient safety, need to purchase all 3. </t>
  </si>
  <si>
    <t>Perfusion</t>
  </si>
  <si>
    <t>Mark Shephard</t>
  </si>
  <si>
    <t xml:space="preserve">Bio-logic Navigator Pro </t>
  </si>
  <si>
    <t>Do auditory brain stem response testing. For patients who are difficult to test, referred to SLCH for testing. Replace a 10 year old unit. Current unit not providing the results. Only use one unit, not using the 10-year old unit. Technology has advanced and older unit no longer valid. A unit will not be purchased under the OPAC EA. Useful for training staff as this unit will be the same as the other</t>
  </si>
  <si>
    <t>Audiology</t>
  </si>
  <si>
    <t>Roanne Karzon</t>
  </si>
  <si>
    <t>Blenders</t>
  </si>
  <si>
    <t>Current have 137 blenders at SLCH and 93 in respiratory. Need to be replaced because the knob is stripped. 44 units between 29-30 years old. Need to understand total units in the hospital - Heart Center requesting units</t>
  </si>
  <si>
    <t>V60 Units</t>
  </si>
  <si>
    <t>Non-invasive machines. In June 2014, they have exhausted part repairs effected immediately. Vents should last 10 years and current units are nearing that realm. 2 units are 14, 4 units are 10 years old, 2 are 8 years old. REPLACE 5 UNITS</t>
  </si>
  <si>
    <t xml:space="preserve">Intraoperative SSEP  </t>
  </si>
  <si>
    <t xml:space="preserve">Used in the OR for surgery cases, 6-9 cases year. Replacing current unit which was purchased in 2006, end of life in 2013. No issues with the current unit. If it does break down, would have a short lead time but would need to be built for us. Neuro cases uses this equipment and if not available, case would be canceled. BJH EEG does use this equipment. Current unit is not integrated with the network. Software upgrade would not solve the issue. New unit would integrate with our systems, current unit never intergrated. Supported by CE and IT. </t>
  </si>
  <si>
    <t>Neurophysiology</t>
  </si>
  <si>
    <t>Michael Morrissey</t>
  </si>
  <si>
    <t>Stealth - Zeiss Pentero Interface Kit</t>
  </si>
  <si>
    <t xml:space="preserve">Interfaces with the Stealth. Stealth used on 85% of the NES cases. During cases, the stealth is stopped and microscope brought in. This would minimize OR time. Possible Foundation funds. Used for brain tumor cases. Currently used at BJH and cannot borrow because the scope mounts onto the Stealth and cannot be removed. Would be nice to have and would not cancel a case if not purchased. </t>
  </si>
  <si>
    <t>Operating Room</t>
  </si>
  <si>
    <t>Angela Eschmann</t>
  </si>
  <si>
    <t xml:space="preserve">OR Transport MP5  Monitor </t>
  </si>
  <si>
    <t xml:space="preserve">Have one transport unit due to increase in volume and ability to not be stripped down. This would be an additional unit for transports within the campus. Different than other monitors because it needs more to it. If additional unit not available, borrow from other units. Availability more of a recent issue. </t>
  </si>
  <si>
    <t xml:space="preserve">April Kutheis </t>
  </si>
  <si>
    <t>3M Integrated Cycler (X 2)</t>
  </si>
  <si>
    <t xml:space="preserve">Runs into issues only during the day shift. Current unit is 2 years old and this would be an add of two units. Would be good to get 2 but would be alright with 1. Does Virology tests for the entire system, this would still be utilized during the lab consolidation. If not purchased, possibly look at renting unit. </t>
  </si>
  <si>
    <t>Virology</t>
  </si>
  <si>
    <t>Stephanie Bledsoe</t>
  </si>
  <si>
    <t xml:space="preserve">Zonare Ultrasound Unit </t>
  </si>
  <si>
    <t>Currently have one unit and volume has been increasing which has dictated the need for another unit. Have been reaching out to ICU to borrow their units, which is a sonosite. Would be both units routinely, when not available patients will have to either wait or use sub-standard units</t>
  </si>
  <si>
    <t>Verathon Bladder Scan</t>
  </si>
  <si>
    <t>Used for patients who have difficulty voiding their bladder. Less invasive, borrows from 12 frequently. 10th floor uses their bladder scanner frequently</t>
  </si>
  <si>
    <t>PICU</t>
  </si>
  <si>
    <t>Maria Fernandez</t>
  </si>
  <si>
    <t>It will replace MICU - 2009. Has over 300K miles and has met it's year of service. More equipment tied into the truck, vent, monitor, and redesign of the patient compartment. Technology is the big part of the replacement. Possible to upgrade the chasis but not the patient compartment. This would not include an isolette. Units are resold but do not get much for them, estimated around $27K. Possible Foundation funded. Current unit is in service and used at Alton. Part of new mission which is to have technology upgrades, all equipment in one area. No real timeframe on when the current unit will be at it's end of life. About 6-8 month lead time. MICU last 6 years</t>
  </si>
  <si>
    <t>Open Air Cooler</t>
  </si>
  <si>
    <t xml:space="preserve">Nearing useful life, requesting 4 units. Constantly used and breaks down the compresor. This would be the same replacement. Current units purchased in 2008, useful life of 7-10 years. There is opportunity for backups. </t>
  </si>
  <si>
    <t>Stryker Core Sumex drill</t>
  </si>
  <si>
    <t>More precise cut for older children. More powerful with less RPM. Current drill do not have as much power. It could potentially reduce time but not much</t>
  </si>
  <si>
    <t>David Garwood</t>
  </si>
  <si>
    <t>Sonopet</t>
  </si>
  <si>
    <t>Ultrasonic drill, used for carnio-facial surgery. It's more precise than our current unit. It saves times, better for patient safety. Midas Rex system is what they use now. Sonopet has a smaller blade which would provide for more precision. Current unit does not come with a smaller unit. Have been renting the unit for the last 2 years. Potentially have a financial return. Would be used about 10 times per month, roughly 120 cases yearly. When renting the unit, have not had a time where it is unavailable. Never had to delay cases. Would be used by Neuro and Plastics</t>
  </si>
  <si>
    <t>Sorin S5 Cardiopulmonary Bypass Pump</t>
  </si>
  <si>
    <t xml:space="preserve">Currently have 2 machines since 2010. Receive about 2-3 recalls per month, have not had to halt procedures due to recalls or maintenance. Blood delivery issues, a lot of maintanence issues. Shift to S5 pumps to be aligned with all other BJC hospitals. Allows better control for blood delivery. Ability to harness electronic data. Interface that goes along with this machine that update to EPIC and Metavision. This would decrease blood usage and reduce surface area. Would need to be replaced in about 2 years. </t>
  </si>
  <si>
    <t>DoseEdge</t>
  </si>
  <si>
    <t>Pharmacy IV management system. Provides safety for all IV products. Also extends out to the oral liquid side. This makes sure doses are made correctly. The unit provides recipe and tells techs exactly how to make the IV doses. This unit would take pictures with the vials. Has been on the market for a while. Has bar code ability. Creates efficiency by streamlining the process for stock bags. BJH started using this unit in the summer. Is there room for this to be installed? Some cabling, electrical need, and data ports. Potential Patient Safety, machine would not measure out the vials, still need to be done by tech. Pictures are the main check and will be the validation. Server may be included. PRIORITY 2</t>
  </si>
  <si>
    <t>Barbara Rohman</t>
  </si>
  <si>
    <t>2-year</t>
  </si>
  <si>
    <t xml:space="preserve">Neurosurgery Pentero Microscope </t>
  </si>
  <si>
    <t>Submitted last year, currently have 3 and 1 is not used as it's more than 20 years old. The two main scopes are used Tue, Wed, and Thur. 80% of cases use the microscope. Have been using two scopes for about 5 years. 3 surgeons doing volume as 4. Since Optics are quality, these microscopes are getting used more often. High usage because mandatory for cases. Would not be able wait for another year.  Sent CE and they will not fund. Unit is still supported and parts are available.</t>
  </si>
  <si>
    <t>CLARITY RETCAM III ULTRASOUND</t>
  </si>
  <si>
    <t xml:space="preserve">Have a clarity RetCam II for 10 years, out of service in August. Used for retinal detachment, glaucoma patients. Used less often but still used about 2-3 times per week. OPAC has one built into their budget. No longer servicable by the vendor. Price break if we are purchasing two units. </t>
  </si>
  <si>
    <t>Kathy Davis</t>
  </si>
  <si>
    <t>Steris Vision 1321 Cart Washer</t>
  </si>
  <si>
    <t>PRIORITY 1. Over 5 years, projected in $35K in savings. Current cart washer continues to have downtime. Serviced about twice a month. It affects how effective and efficient the department can be. No delays for surgery so far due to this unit. Backup is hand washing the unit when this goes down. Has the exact footprint and same utilities. Current washer is 10 years. Has had multiple repairs. NEED FACILITIES REVIEW</t>
  </si>
  <si>
    <t>CPD</t>
  </si>
  <si>
    <t>Aaron Parton</t>
  </si>
  <si>
    <t>PACs Yearly Upgrade</t>
  </si>
  <si>
    <t xml:space="preserve">Largest portion is the server upgrade. Recently updated the storage capacity. Hardware has had some instability recently and have implemented emergency workarounds. System used by other departments in the hospital. Hardware needed for the software upgrade. Able to do some workflow enhancements. Have had multiple times where they have had times where the image could not be sent or pulled up. During peak periods, the system would not deliver images. Currently have created a workaround to create stability. Would not last another year without risk of more crashes and disruption to patient care. Has been on the radar for awhile but storage was the highest priority. </t>
  </si>
  <si>
    <t>OEC 9900 Super C Arm</t>
  </si>
  <si>
    <t xml:space="preserve">Replacing the 9800 unit that is 11 year old unit. Usually 10 years old. Poor image quality, have 6 units and 3-4 units used in the OR and APC/PICC procedures and GI up in the room. Functions fairly well and there are workarounds. </t>
  </si>
  <si>
    <t>Sarah Weyhrich/Cynthia Vishy</t>
  </si>
  <si>
    <t>Sue Icenogle</t>
  </si>
  <si>
    <t>MRI-Servoi</t>
  </si>
  <si>
    <t>Improved Efficiency</t>
  </si>
  <si>
    <t>Servoi Ventilators</t>
  </si>
  <si>
    <t>Continuing to rent units every month. Renting units will be about $100K for 2014. Rented units do not have all the necessary components. We have about 42 units. Ideally would like to rent 10 or less units. We are currently renting about 15 and averaging around 13 units. Will need more units with the increase of ICU beds in the Heart Center. Approve for 1</t>
  </si>
  <si>
    <t>Nurse Servers</t>
  </si>
  <si>
    <t>Combining two units, existing cabinets are not sufficient because doors do not lock and do not have enough space. Put one per ICU room versus two per room. Would not be able to push into the construction EA, not enough funds. EMAIL PETER AT PDC</t>
  </si>
  <si>
    <t>Beth Rumack</t>
  </si>
  <si>
    <t>New TVs for patient's rooms</t>
  </si>
  <si>
    <t xml:space="preserve">Current TVs are about 10 years old and no longer have parts available. All TVs on the floor are having issues. </t>
  </si>
  <si>
    <t>Cathy Madonna</t>
  </si>
  <si>
    <t>QMass and QFlow licenses</t>
  </si>
  <si>
    <t>Cardiac MRI and two prong tests. This would help provide functional data. Done 214 studies year to date, it takes about 3 per day. Using a program that is no longer supported and updates. Option to use Syngo-Via but does not have ability for Pediatrics. Two separate programs that are tied together. It's used by adult and pediatrics. REACH OUT TO IT</t>
  </si>
  <si>
    <t>Ultra-low freezer</t>
  </si>
  <si>
    <t>Possibly funded by the IOH Project. Was borrowing space from a freezer that was borrowed and that freezer broke. Would not be in compliance if unit is not purchased. WILL BE FUNDED BY IOH EA</t>
  </si>
  <si>
    <t>KitCheck</t>
  </si>
  <si>
    <t>Allows to put tags onto all products to track on trays. Knows expiration date for all products. Currently do monthly checks to verify all products. Efficiency. Joint commission has found expired medication. It could help identify patients to charge for products. Not very expensive drugs but not cheap ones.</t>
  </si>
  <si>
    <t>Ultra Low Freezer (below 70 degree)</t>
  </si>
  <si>
    <t>For medications that need to frozen and colder temp. Need for the invistigational group. Used for research. Grants are not covering the freezer and this would only be used for research. Why can't BJH store our drugs. Will not be used for extensive periods time. About the size about a dorm fridge. NO SCORE - RESEARCH USE ONLY</t>
  </si>
  <si>
    <t>SPM ARi Interface</t>
  </si>
  <si>
    <t>SEND TO IT</t>
  </si>
  <si>
    <t>SPM Nxi Interface</t>
  </si>
  <si>
    <t>SPM Ori Interface</t>
  </si>
  <si>
    <t>PRIORITY 3. Build trays based on OR schedules rather than FIFO. Allows to track each instrument tray to each patient. SEND TO IT</t>
  </si>
  <si>
    <t>Aesculap Containers</t>
  </si>
  <si>
    <t>BJC Driven Initiative - DO NOT SCORE</t>
  </si>
  <si>
    <t>Steris VPRO Max</t>
  </si>
  <si>
    <t>PRIORITY 2. Would replace 3 units that they currently have. Projected savings in 5 years of $341K. Low temperature sterilizer, processes scopes. Anything that cannot go through sterilizer. Newer technology, first one in BJC to own one. Has been USDA approved. Replace units that had service costs of $75K. One of the units that will be replaced is obsolete, other units could be repurposed. The other two unit are just smaller and not able to do as much. Wouldn't be used for any of the Olympus Scopes. Roughly used for about 28 scopes, checking to see if can be used for Olympus scopes. WAIT TO SCORE-NEED TO CLARIFY OLYMPUS SCOPES</t>
  </si>
  <si>
    <t>Posey Bed</t>
  </si>
  <si>
    <t xml:space="preserve">Enclosure bed, will rent this unit. </t>
  </si>
  <si>
    <t>Professional Practice</t>
  </si>
  <si>
    <t>Perfusion Charting System</t>
  </si>
  <si>
    <t xml:space="preserve">This takes data from all monitoring devices and feeds into clinical systems. This system will compile data from all sources to help tell the "patient story". REACH OUT IT. </t>
  </si>
  <si>
    <t xml:space="preserve">MP5 and Rolling stands </t>
  </si>
  <si>
    <t>Ultrasound L10-5 Probe</t>
  </si>
  <si>
    <t>Ultrasound Full Size Unit</t>
  </si>
  <si>
    <t>Unit has the ability to run Elastiography (sp). Replacing an 8-year unit. WAIT UNTIL HEAR BACK FROM CAM</t>
  </si>
  <si>
    <t>Ultrasound  Probe</t>
  </si>
  <si>
    <t xml:space="preserve">Need for additional probes due to volume. Sharing probes with BJH and the CAM. When not available, patients will have to wait. One of the probes will be at BJH. Abdominal probe aren't what they could be, potentially missing information. Older unit still provides the abdominal images. </t>
  </si>
  <si>
    <t>Telemedicine</t>
  </si>
  <si>
    <t>IT</t>
  </si>
  <si>
    <t>Terry Bryant</t>
  </si>
  <si>
    <t>HAC/GDP projects</t>
  </si>
  <si>
    <t>Discretionary IT projects</t>
  </si>
  <si>
    <t>General Surgery</t>
  </si>
  <si>
    <t>Imaging</t>
  </si>
  <si>
    <t>Neuro Surgery</t>
  </si>
  <si>
    <t>Opth Surgery</t>
  </si>
  <si>
    <t>Ortho Surgery</t>
  </si>
  <si>
    <t>Pediatrics Surgery</t>
  </si>
  <si>
    <t>Plastic Surgery</t>
  </si>
  <si>
    <t>Respiratory Care</t>
  </si>
  <si>
    <r>
      <t xml:space="preserve">Interim ICU Expansion (Pending Lee's approval)
</t>
    </r>
    <r>
      <rPr>
        <i/>
        <sz val="10"/>
        <rFont val="Arial"/>
        <family val="2"/>
      </rPr>
      <t>Larry to get input from Rick/Peggy on price or not price depending on likelihood of happening in 16/17.</t>
    </r>
  </si>
  <si>
    <r>
      <t xml:space="preserve">Expand ICUs for more capacity.  Contingent on master campus plan phase approval.   Take pulmonary unit 7E (south half) integration with 10th floor, move pulmonary to 10 with surgery, reduce % of private beds, convert 7E to ICU capable, can flex PICU and heart center.   Unit would rotate clockwise, PICU can flex to the north, 12 rooms convert to single occupancy ICU.   PMO utilized 7W pricing as basis and priced at $1.6M. </t>
    </r>
    <r>
      <rPr>
        <i/>
        <sz val="10"/>
        <rFont val="Arial"/>
        <family val="2"/>
      </rPr>
      <t>1/27/15:Contact Larry for clarification (NICU, PICU, CICU?)  "Interim"</t>
    </r>
  </si>
  <si>
    <t>Peter Moen</t>
  </si>
  <si>
    <r>
      <t xml:space="preserve">Resident Clinics - Renovate / Expand
</t>
    </r>
    <r>
      <rPr>
        <i/>
        <sz val="10"/>
        <rFont val="Arial"/>
        <family val="2"/>
      </rPr>
      <t>Larry to get input from Rick/Peggy on price or not price depending on likelihood of happening in 16/17.</t>
    </r>
  </si>
  <si>
    <r>
      <t xml:space="preserve">More capacity need in the outpatient clinics C and D on 2nd floor of the hospital.
Could capacity issues be addressed by changing operational model?
Can't happen until West expansion is complete? </t>
    </r>
    <r>
      <rPr>
        <i/>
        <sz val="10"/>
        <rFont val="Arial"/>
        <family val="2"/>
      </rPr>
      <t>1/27/15: Expand the existing.  Driven by the new building.  Verify if doable.</t>
    </r>
  </si>
  <si>
    <r>
      <t xml:space="preserve">Expand Outpatient Lab - 2nd Floor
</t>
    </r>
    <r>
      <rPr>
        <i/>
        <sz val="10"/>
        <rFont val="Arial"/>
        <family val="2"/>
      </rPr>
      <t>Larry to get input from Rick/Peggy on price or not price depending on likelihood of happening in 16/17</t>
    </r>
    <r>
      <rPr>
        <b/>
        <i/>
        <sz val="10"/>
        <rFont val="Arial"/>
        <family val="2"/>
      </rPr>
      <t>.</t>
    </r>
  </si>
  <si>
    <r>
      <t xml:space="preserve">Under sized for capacity today.   2nd floor long term vision being a family zone, no direct patient care in family zone.
Push into north side of lab once SLCH lab is relocated to IOH. Timing? </t>
    </r>
    <r>
      <rPr>
        <i/>
        <sz val="10"/>
        <rFont val="Arial"/>
        <family val="2"/>
      </rPr>
      <t>1/27/15:Is already priced.  After the IOH.  No open chair.  When the Labs do the consolidation.  In the Family Zone on the 2nd Floor.</t>
    </r>
  </si>
  <si>
    <t>CAM</t>
  </si>
  <si>
    <t>1st fl. Public space and history wall renovation</t>
  </si>
  <si>
    <t>Don Robert</t>
  </si>
  <si>
    <t>New ceiling tile, lighting, carpeting, artwork, painting, awnings, furniture, as well as a redesign of some of the mechanical displays.</t>
  </si>
  <si>
    <t>Current Cath Lab need to have the tray floor replaced, wall patched and painted, new ceiling and grid repair or replacement, case work repair, and lighting upgraded to new bulbs possibly LED substitute.</t>
  </si>
  <si>
    <r>
      <t xml:space="preserve">Install 35 breastmilk refrigerators (Creche Innovations Micro-Compact $1,600 each + Johnson Controls Monitoring cost) in the East section of the SLCH NICU. </t>
    </r>
    <r>
      <rPr>
        <i/>
        <sz val="10"/>
        <rFont val="Arial"/>
        <family val="2"/>
      </rPr>
      <t>CAM - Cost on the monitoring points. Needs to be monitored.  Johnson Control</t>
    </r>
  </si>
  <si>
    <t>Replace existing outdated nurse call</t>
  </si>
  <si>
    <r>
      <t xml:space="preserve">Replace remaining SLCH nursing divisions that have outdated nurse call systems, with the new standard. </t>
    </r>
    <r>
      <rPr>
        <i/>
        <sz val="10"/>
        <rFont val="Arial"/>
        <family val="2"/>
      </rPr>
      <t>CAM - Rolands is the new standard.  Hillrom is going away.  This project will create one consistent  system.  Verify with the E-BLT</t>
    </r>
  </si>
  <si>
    <r>
      <t xml:space="preserve">Replace existing lobby pay stations, Entrance/Exit lane equipment, Upgrade intercoms systems and management software. Quote obtained from SKIDATA for $259K plus IT expenses. </t>
    </r>
    <r>
      <rPr>
        <i/>
        <sz val="10"/>
        <rFont val="Arial"/>
        <family val="2"/>
      </rPr>
      <t>IS requirements?  IS to do pulls.  Match BJH South.  CAM to call.  Need to get the quote.  Cameras, gates, booths, w/ visitors garage</t>
    </r>
  </si>
  <si>
    <t>Radiology department needs new ceiling, grid work, casework, painting, and lighting upgrade.</t>
  </si>
  <si>
    <t>Record Document Upgrades</t>
  </si>
  <si>
    <t>Replace existing view, filing, and editing infrastructure of construction documentation.</t>
  </si>
  <si>
    <t>Boardroom need new carpet walls refinished, ceiling tiles replaced (carpet), lighting upgrade, new furniture, and paint.</t>
  </si>
  <si>
    <t>The public corridor carpet is worn out and stained. This carpet needs to be replaced.</t>
  </si>
  <si>
    <t>New Flooring, wall protection, ceiling tile and grid work, lighting upgrade, and full paint.</t>
  </si>
  <si>
    <t>Replace existing vertical blinds on all exterior windows with Mecho Shades</t>
  </si>
  <si>
    <t>Replace existing vertical blinds with Mecho Shades</t>
  </si>
  <si>
    <t>PL renovation of Public corridors/restrooms</t>
  </si>
  <si>
    <t>SDS restroom needs renovation including new ceiling, floors, partitions, lighting, patched and painted.</t>
  </si>
  <si>
    <t>Suite 4E needs the flooring replaced throughout the suite. This will include all carpet along with some hard surface.</t>
  </si>
  <si>
    <t>Suite needs flooring, ceiling, casework, lighting and painting.</t>
  </si>
  <si>
    <t>Social Work flooring replacement</t>
  </si>
  <si>
    <t xml:space="preserve">Owner  </t>
  </si>
  <si>
    <t xml:space="preserve">CAM   </t>
  </si>
  <si>
    <t xml:space="preserve">IS  </t>
  </si>
  <si>
    <t xml:space="preserve">Total  </t>
  </si>
  <si>
    <t>Construction</t>
  </si>
  <si>
    <t>Prof. Fees</t>
  </si>
  <si>
    <t>Direct</t>
  </si>
  <si>
    <t>Estimate</t>
  </si>
  <si>
    <t>Project</t>
  </si>
  <si>
    <t>Project Title</t>
  </si>
  <si>
    <t>HSO Scope Description</t>
  </si>
  <si>
    <t>Contact</t>
  </si>
  <si>
    <t>Keith Mueller</t>
  </si>
  <si>
    <t>Dept Person</t>
  </si>
  <si>
    <t xml:space="preserve">Med </t>
  </si>
  <si>
    <t>Ranking</t>
  </si>
  <si>
    <t>Estimated Cost</t>
  </si>
  <si>
    <t>PL renovation of Public corridors.restrooms</t>
  </si>
  <si>
    <t>Aaron Patton</t>
  </si>
  <si>
    <r>
      <t xml:space="preserve">Replace existing instrument washers with newer version. </t>
    </r>
    <r>
      <rPr>
        <i/>
        <sz val="10"/>
        <rFont val="Arial"/>
        <family val="2"/>
      </rPr>
      <t>"Networked".  Interfaced to SIS?..."No"  
3 total.  All next to each other.</t>
    </r>
    <r>
      <rPr>
        <sz val="10"/>
        <rFont val="Arial"/>
        <family val="2"/>
      </rPr>
      <t xml:space="preserve">
</t>
    </r>
    <r>
      <rPr>
        <i/>
        <sz val="10"/>
        <rFont val="Arial"/>
        <family val="2"/>
      </rPr>
      <t>Have this/ all of these been scored?</t>
    </r>
  </si>
  <si>
    <r>
      <t xml:space="preserve">Yearly PACS updates are required to maintain the radiology information system and overall image data/clinical workflow.  </t>
    </r>
    <r>
      <rPr>
        <i/>
        <sz val="10"/>
        <rFont val="Arial"/>
        <family val="2"/>
      </rPr>
      <t xml:space="preserve">CAM and I.S. - RIS upgrade in the I.S. budget.  Verify is not an operating expense?  Largest portion is the server upgrade. Recently updated the storage capacity. Hardware has had some instability recently and have implemented emergency workarounds. System used by other departments in the hospital. Hardware needed for the software upgrade. Able to do some workflow enhancements. Have had multiple times where they have had times where the image could not be sent or pulled up. During peak periods, the system would not deliver images. Currently have created a workaround to create stability. Would not last another year without risk of more crashes and disruption to patient care. Has been on the radar for awhile but storage was the highest priority. </t>
    </r>
  </si>
  <si>
    <r>
      <t xml:space="preserve">To accommodate the demand we need to have 9 devices in total for the Heart Center and the PICU for critically ill patients.  The Heart Center currently has 1 device and the PICU has 3 devices.  Currently, neither unit has PICCO monitoring always available in critically ill patients due to only having 4 devices in use resulting in sub-optimal care to have the right equipment available for the right patients at any given time. </t>
    </r>
    <r>
      <rPr>
        <i/>
        <sz val="10"/>
        <rFont val="Arial"/>
        <family val="2"/>
      </rPr>
      <t>General note.. We need the dept. contacts.  
Was this funding in 2015?</t>
    </r>
  </si>
  <si>
    <r>
      <t>The Carescape Module provides respiratory monitoring with patient spirometry and gas exchange measurement.  Currently oxygen consumption is assumed to calculate cardiac output. Since this determination is based on assumption this can lead to significant errors in calculation of cardiac output. This monitor offers measurement of venous oxygenation and venous carbon dioxide levels which does not exist with our current monitor technology. It also has the tools to help implement ventilator weaning protocols, which can reduce patients’ length of stays. The CARESCAPE Monitor B650 helps you to quickly detect cardiovascular events with accuracy. The clinical measurements can be customized to match your treatment protocols  providing specific information so that patient therapy can be initiated immediately, which could prevent further damage to the heart.  CAM only.</t>
    </r>
    <r>
      <rPr>
        <i/>
        <sz val="10"/>
        <rFont val="Arial"/>
        <family val="2"/>
      </rPr>
      <t xml:space="preserve">  These are stand alone monitors not networked.</t>
    </r>
    <r>
      <rPr>
        <sz val="10"/>
        <rFont val="Arial"/>
        <family val="2"/>
      </rPr>
      <t xml:space="preserve">
</t>
    </r>
  </si>
  <si>
    <r>
      <t xml:space="preserve">Replacement of our 2005 and 2006 Zeiss Pentero Neurosurgical Microscope. </t>
    </r>
    <r>
      <rPr>
        <i/>
        <sz val="10"/>
        <rFont val="Arial"/>
        <family val="2"/>
      </rPr>
      <t>request is for two.</t>
    </r>
  </si>
  <si>
    <t>IV mgmt system documenting the compounding process.  System uses barcode scan to match product to label requirements.   Records: product, process and people.  System tracks where product is in its production and delivery cycle.  Pharmacy IV management system. Provides safety for all IV products. Also extends out to the oral liquid side. This makes sure doses are made correctly. The unit provides recipe and tells techs exactly how to make the IV doses. This unit would take pictures with the vials. Has been on the market for a while. Has bar code ability. Creates efficiency by streamlining the process for stock bags. BJH started using this unit in the summer. Is there room for this to be installed? Some cabling, electrical need, and data ports. Potential Patient Safety, machine would not measure out the vials, still need to be done by tech. Pictures are the main check and will be the validation. Server may be included. PRIORITY 2</t>
  </si>
  <si>
    <r>
      <t xml:space="preserve">Replacement of MICU 1  It will replace MICU - 2009. Has over 300K miles and has met it's year of service. More equipment tied into the truck, vent, monitor, and redesign of the patient compartment. Technology is the big part of the replacement. Possible to upgrade the chasis but not the patient compartment. This would not include an isolette. Units are resold but do not get much for them, estimated around $27K. Possible Foundation funded. Current unit is in service and used at Alton. Part of new mission which is to have technology upgrades, all equipment in one area. No real timeframe on when the current unit will be at it's end of life. About 6-8 month lead time. MICU last 6 years. </t>
    </r>
    <r>
      <rPr>
        <i/>
        <sz val="10"/>
        <rFont val="Arial"/>
        <family val="2"/>
      </rPr>
      <t>CAM - May talk to the Foundation.  About $500K</t>
    </r>
  </si>
  <si>
    <t>Monitors needed for the IP Care Delivery Model. Having nurses complete more of the vitals. Monitors needed for huron staffing grid and would be on rollers. Driven by MBB staffing model, not necessarily driven by Huron but this would get help the nurses flex to that model. Potentially remove monitors from the walls, do not know exact number yet. REACH TO LISA STEUER UNDERSTAND HOW MANY AVAILABLE MONITORS WE HAVE AND HOW MANY WE ACTUALLY NEED. ALSO, CAN WE PULL MONITORS OFF THE WALLS</t>
  </si>
  <si>
    <t xml:space="preserve">#2 Current ECMO program has 8 devices. Two different types of pumps and a need to shift to one type of pump. Shift to centrifugal type of pump to steering committee, steering committee agreed. Roller pumps would be used in the OR so they would not. Moving from 8 devices to 6 devices and would be a savings on the disposables, circuits are around $3K. Can impact patient safety, need to purchase all 3. </t>
  </si>
  <si>
    <t xml:space="preserve">Used in the OR for surgery cases, 6-9 cases year. Replacing current unit which was purchased in 2006, end of life in 2013. No issues with the current unit. If it does break down, would have a short lead time but would need to be built for us. Neuro cases uses this equipment and if not available, case would be canceled. BJH EEG does use this equipment. Current unit is not integrated with the network. Software upgrade would not solve the issue. New unit would integrate with our systems, current unit never integrated. Supported by CE and IT. </t>
  </si>
  <si>
    <r>
      <t xml:space="preserve">Replace existing Cart washers with newer version. </t>
    </r>
    <r>
      <rPr>
        <i/>
        <sz val="10"/>
        <rFont val="Arial"/>
        <family val="2"/>
      </rPr>
      <t xml:space="preserve">PD&amp;C and CAM - Instrument and cart at the same time.  Case cart washers.  Still in CPD. Scope of work includes demolition of existing washer area and relocation of utility services for new  washers in the CSPD. </t>
    </r>
  </si>
  <si>
    <t xml:space="preserve">Replacement of a 9800 series machine. 
117559 - 2004.  Replacing the 9800 unit that is 11 year old unit. Usually 10 years old. Poor image quality, have 6 units and 3-4 units used in the OR and APC/PICC procedures and GI up in the room. Functions fairly well and there are workarounds. </t>
  </si>
  <si>
    <t>Replace Sterrad 200 and (2) NX Machines.   PRIORITY 2. Would replace 3 units that they currently have. Projected savings in 5 years of $341K. Low temperature sterilizer, processes scopes. Anything that cannot go through sterilizer. Newer technology, first one in BJC to own one. Has been USDA approved. Replace units that had service costs of $75K. One of the units that will be replaced is obsolete, other units could be repurposed. The other two unit are just smaller and not able to do as much. Wouldn't be used for any of the Olympus Scopes. Roughly used for about 28 scopes, checking to see if can be used for Olympus scopes. WAIT TO SCORE-NEED TO CLARIFY OLYMPUS SCOPES</t>
  </si>
  <si>
    <t>Increase ventilators to meet the needs of the NICU, PICU and Heart Center.  Continuing to rent units every month. Renting units will be about $100K for 2014. Rented units do not have all the necessary components. We have about 42 units. Ideally would like to rent 10 or less units. We are currently renting about 15 and averaging around 13 units. Will need more units with the increase of ICU beds in the Heart Center. Approve for 1</t>
  </si>
  <si>
    <t xml:space="preserve">Nearing useful life, requesting 4 units. Constantly used and breaks down the compressor. This would be the same replacement. Current units purchased in 2008, useful life of 7-10 years. There is opportunity for backups. </t>
  </si>
  <si>
    <t xml:space="preserve">Currently have 2 machines since 2010. Receive about 2-3 recalls per month, have not had to halt procedures due to recalls or maintenance. Blood delivery issues, a lot of maintenance issues. Shift to S5 pumps to be aligned with all other BJC hospitals. Allows better control for blood delivery. Ability to harness electronic data. Interface that goes along with this machine that update to EPIC and Metavision. This would decrease blood usage and reduce surface area. Would need to be replaced in about 2 years. </t>
  </si>
  <si>
    <t xml:space="preserve">Have a clarity RetCam II for 10 years, out of service in August. Used for retinal detachment, glaucoma patients. Used less often but still used about 2-3 times per week. OPAC has one built into their budget. No longer serviceable by the vendor. Price break if we are purchasing two units. </t>
  </si>
  <si>
    <r>
      <t xml:space="preserve">Current unit is 6 years and to replace one is $150K, if two are replaced, it's $100K. This unit is mobile and can travel to ICU for Sims/training/education. This would be an older child unit. The biggest asset is that the unit is mobile. Would be used by multiple departments. Asking for two as the number of sims requests have been increasing. Current software is outdated, it would cost $4K for an upgrade. Current unit is functioning but has been having issues recently, replacement parts are becoming difficult to find. Replacement is more of a basic unit that would require more operator involvement. Would be easy for floor/educators to learn how to use. Unit goes down about 2-3 times per year. Could be used at feeder hospitals.  </t>
    </r>
    <r>
      <rPr>
        <i/>
        <sz val="10"/>
        <rFont val="Arial"/>
        <family val="2"/>
      </rPr>
      <t xml:space="preserve">Foundation to fund?  SY </t>
    </r>
  </si>
  <si>
    <r>
      <t xml:space="preserve">Camera system in all rooms. Monitor time-out features. Used for auditing purposes, currently the educator monitors the process. No one else does this at BJC now. Meant for compliance and auditing. Set up to be a nurse to watch and set up as a central station. Is there an HR component? How would this process work? Designed to be done in real-time. How are we auditing and measuring? NEED MORE INFORMATION. </t>
    </r>
    <r>
      <rPr>
        <i/>
        <sz val="10"/>
        <rFont val="Arial"/>
        <family val="2"/>
      </rPr>
      <t>Clarify?  How do they want to monitor?  CICU?  Requested by Sue I.  Risk/Legal to review this request.</t>
    </r>
  </si>
  <si>
    <t>PD&amp;C - May already be priced?  2 are complete and  remaining: Fixing and Renovating the sink area between Operating Rooms. The current Scrub Sinks will need replacing due to high use and breakdown.</t>
  </si>
  <si>
    <t>Base</t>
  </si>
  <si>
    <t xml:space="preserve">Medium </t>
  </si>
  <si>
    <t>Shelley Perulfi &amp; 
Beth Rumack</t>
  </si>
  <si>
    <t>Grant Henderson &amp; 
Debra Trickey</t>
  </si>
  <si>
    <t>Sarah Weyhrich &amp; 
Cynthia Vishy</t>
  </si>
  <si>
    <t>2026/2027 Capital Request Scoring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</si>
</sst>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u/>
      <sz val="18"/>
      <name val="Arial"/>
      <family val="2"/>
    </font>
    <font>
      <sz val="24"/>
      <name val="Arial"/>
      <family val="2"/>
    </font>
    <font>
      <b/>
      <sz val="10"/>
      <color indexed="12"/>
      <name val="Arial"/>
      <family val="2"/>
    </font>
    <font>
      <b/>
      <sz val="11"/>
      <name val="Arial"/>
      <family val="2"/>
    </font>
    <font>
      <b/>
      <sz val="10"/>
      <name val="Arial"/>
      <family val="2"/>
    </font>
    <font>
      <sz val="10"/>
      <color indexed="12"/>
      <name val="Arial"/>
      <family val="2"/>
    </font>
    <font>
      <sz val="8"/>
      <name val="Arial"/>
      <family val="2"/>
    </font>
    <font>
      <sz val="12"/>
      <name val="Arial"/>
      <family val="2"/>
    </font>
    <font>
      <sz val="16"/>
      <name val="Arial"/>
      <family val="2"/>
    </font>
    <font>
      <u/>
      <sz val="10"/>
      <name val="Arial"/>
      <family val="2"/>
    </font>
    <font>
      <b/>
      <sz val="11"/>
      <color indexed="10"/>
      <name val="Arial"/>
      <family val="2"/>
    </font>
    <font>
      <b/>
      <sz val="11"/>
      <color theme="1"/>
      <name val="Calibri"/>
      <family val="2"/>
      <scheme val="minor"/>
    </font>
    <font>
      <b/>
      <sz val="16"/>
      <color theme="1"/>
      <name val="Calibri"/>
      <family val="2"/>
      <scheme val="minor"/>
    </font>
    <font>
      <sz val="14"/>
      <color theme="1"/>
      <name val="Calibri"/>
      <family val="2"/>
      <scheme val="minor"/>
    </font>
    <font>
      <sz val="10"/>
      <name val="Arial"/>
      <family val="2"/>
    </font>
    <font>
      <i/>
      <sz val="10"/>
      <name val="Arial"/>
      <family val="2"/>
    </font>
    <font>
      <b/>
      <i/>
      <sz val="10"/>
      <name val="Arial"/>
      <family val="2"/>
    </font>
  </fonts>
  <fills count="10">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3" tint="0.79998168889431442"/>
        <bgColor indexed="64"/>
      </patternFill>
    </fill>
    <fill>
      <patternFill patternType="solid">
        <fgColor rgb="FF99CCFF"/>
        <bgColor indexed="64"/>
      </patternFill>
    </fill>
  </fills>
  <borders count="3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s>
  <cellStyleXfs count="6">
    <xf numFmtId="0" fontId="0" fillId="0" borderId="0"/>
    <xf numFmtId="43" fontId="4" fillId="0" borderId="0" applyFont="0" applyFill="0" applyBorder="0" applyAlignment="0" applyProtection="0"/>
    <xf numFmtId="0" fontId="4" fillId="0" borderId="0"/>
    <xf numFmtId="41" fontId="4" fillId="0" borderId="0">
      <alignment vertical="top"/>
    </xf>
    <xf numFmtId="44" fontId="20" fillId="0" borderId="0" applyFont="0" applyFill="0" applyBorder="0" applyAlignment="0" applyProtection="0"/>
    <xf numFmtId="0" fontId="3" fillId="0" borderId="0"/>
  </cellStyleXfs>
  <cellXfs count="129">
    <xf numFmtId="0" fontId="0" fillId="0" borderId="0" xfId="0"/>
    <xf numFmtId="0" fontId="8" fillId="0" borderId="1" xfId="2" applyFont="1" applyFill="1" applyBorder="1" applyAlignment="1" applyProtection="1">
      <alignment horizontal="center" vertical="center" wrapText="1"/>
      <protection locked="0"/>
    </xf>
    <xf numFmtId="37" fontId="5" fillId="0" borderId="2" xfId="3" applyNumberFormat="1" applyFont="1" applyBorder="1">
      <alignment vertical="top"/>
    </xf>
    <xf numFmtId="0" fontId="7" fillId="2" borderId="0" xfId="3" applyNumberFormat="1" applyFont="1" applyFill="1" applyBorder="1" applyAlignment="1">
      <alignment horizontal="center" vertical="top"/>
    </xf>
    <xf numFmtId="37" fontId="5" fillId="0" borderId="3" xfId="3" applyNumberFormat="1" applyFont="1" applyBorder="1" applyAlignment="1">
      <alignment horizontal="center" vertical="top"/>
    </xf>
    <xf numFmtId="0" fontId="0" fillId="0" borderId="0" xfId="0" applyAlignment="1">
      <alignment horizontal="center"/>
    </xf>
    <xf numFmtId="0" fontId="0" fillId="3" borderId="0" xfId="0" applyFill="1"/>
    <xf numFmtId="0" fontId="0" fillId="3" borderId="0" xfId="0" applyFill="1" applyAlignment="1">
      <alignment horizontal="center"/>
    </xf>
    <xf numFmtId="0" fontId="4" fillId="2" borderId="0" xfId="3" applyNumberFormat="1" applyFill="1" applyBorder="1" applyAlignment="1">
      <alignment horizontal="centerContinuous"/>
    </xf>
    <xf numFmtId="37" fontId="10" fillId="0" borderId="4" xfId="3" applyNumberFormat="1" applyFont="1" applyBorder="1" applyAlignment="1">
      <alignment horizontal="left" vertical="center" wrapText="1"/>
    </xf>
    <xf numFmtId="37" fontId="5" fillId="0" borderId="5" xfId="3" applyNumberFormat="1" applyFont="1" applyBorder="1" applyAlignment="1">
      <alignment horizontal="left" vertical="top"/>
    </xf>
    <xf numFmtId="37" fontId="5" fillId="0" borderId="3" xfId="3" applyNumberFormat="1" applyFont="1" applyFill="1" applyBorder="1" applyAlignment="1">
      <alignment horizontal="center" vertical="top"/>
    </xf>
    <xf numFmtId="0" fontId="11" fillId="4" borderId="6" xfId="2" applyFont="1" applyFill="1" applyBorder="1" applyAlignment="1" applyProtection="1">
      <alignment horizontal="center" vertical="center" wrapText="1"/>
      <protection locked="0"/>
    </xf>
    <xf numFmtId="0" fontId="14" fillId="2" borderId="7" xfId="3" applyNumberFormat="1" applyFont="1" applyFill="1" applyBorder="1" applyAlignment="1">
      <alignment horizontal="centerContinuous"/>
    </xf>
    <xf numFmtId="0" fontId="5" fillId="2" borderId="8" xfId="3" applyNumberFormat="1" applyFont="1" applyFill="1" applyBorder="1" applyAlignment="1">
      <alignment horizontal="centerContinuous" vertical="top"/>
    </xf>
    <xf numFmtId="0" fontId="6" fillId="2" borderId="8" xfId="3" applyNumberFormat="1" applyFont="1" applyFill="1" applyBorder="1" applyAlignment="1">
      <alignment horizontal="centerContinuous"/>
    </xf>
    <xf numFmtId="0" fontId="4" fillId="2" borderId="9" xfId="3" applyNumberFormat="1" applyFill="1" applyBorder="1" applyAlignment="1">
      <alignment horizontal="centerContinuous" vertical="top"/>
    </xf>
    <xf numFmtId="37" fontId="9" fillId="0" borderId="10" xfId="3" applyNumberFormat="1" applyFont="1" applyFill="1" applyBorder="1" applyAlignment="1">
      <alignment horizontal="center" vertical="center"/>
    </xf>
    <xf numFmtId="37" fontId="9" fillId="0" borderId="0" xfId="3" applyNumberFormat="1" applyFont="1" applyFill="1" applyBorder="1" applyAlignment="1">
      <alignment horizontal="center" vertical="center"/>
    </xf>
    <xf numFmtId="37" fontId="9" fillId="0" borderId="11" xfId="3" applyNumberFormat="1" applyFont="1" applyFill="1" applyBorder="1" applyAlignment="1">
      <alignment horizontal="center" vertical="center"/>
    </xf>
    <xf numFmtId="0" fontId="4" fillId="2" borderId="12" xfId="3" applyNumberFormat="1" applyFill="1" applyBorder="1" applyAlignment="1">
      <alignment horizontal="centerContinuous" vertical="top"/>
    </xf>
    <xf numFmtId="0" fontId="7" fillId="2" borderId="13" xfId="3" applyNumberFormat="1" applyFont="1" applyFill="1" applyBorder="1">
      <alignment vertical="top"/>
    </xf>
    <xf numFmtId="0" fontId="4" fillId="2" borderId="12" xfId="3" applyNumberFormat="1" applyFill="1" applyBorder="1">
      <alignment vertical="top"/>
    </xf>
    <xf numFmtId="0" fontId="5" fillId="2" borderId="0" xfId="3" applyNumberFormat="1" applyFont="1" applyFill="1" applyBorder="1" applyAlignment="1">
      <alignment horizontal="centerContinuous" vertical="top"/>
    </xf>
    <xf numFmtId="0" fontId="14" fillId="2" borderId="15" xfId="3" applyNumberFormat="1" applyFont="1" applyFill="1" applyBorder="1" applyAlignment="1">
      <alignment horizontal="centerContinuous" vertical="top"/>
    </xf>
    <xf numFmtId="0" fontId="5" fillId="2" borderId="16" xfId="3" applyNumberFormat="1" applyFont="1" applyFill="1" applyBorder="1" applyAlignment="1">
      <alignment horizontal="centerContinuous" vertical="top"/>
    </xf>
    <xf numFmtId="0" fontId="4" fillId="2" borderId="16" xfId="3" applyNumberFormat="1" applyFill="1" applyBorder="1" applyAlignment="1">
      <alignment horizontal="centerContinuous"/>
    </xf>
    <xf numFmtId="0" fontId="4" fillId="2" borderId="17" xfId="3" applyNumberFormat="1" applyFill="1" applyBorder="1" applyAlignment="1">
      <alignment horizontal="centerContinuous" vertical="top"/>
    </xf>
    <xf numFmtId="0" fontId="9" fillId="2" borderId="22" xfId="3" applyNumberFormat="1" applyFont="1" applyFill="1" applyBorder="1" applyAlignment="1">
      <alignment horizontal="center" vertical="center"/>
    </xf>
    <xf numFmtId="0" fontId="15" fillId="0" borderId="0" xfId="0" applyFont="1"/>
    <xf numFmtId="37" fontId="10" fillId="0" borderId="5" xfId="3" applyNumberFormat="1" applyFont="1" applyBorder="1" applyAlignment="1">
      <alignment horizontal="left" vertical="top" wrapText="1"/>
    </xf>
    <xf numFmtId="0" fontId="14" fillId="2" borderId="13" xfId="3" applyNumberFormat="1" applyFont="1" applyFill="1" applyBorder="1" applyAlignment="1">
      <alignment horizontal="centerContinuous" vertical="top"/>
    </xf>
    <xf numFmtId="0" fontId="13" fillId="2" borderId="23" xfId="3" applyNumberFormat="1" applyFont="1" applyFill="1" applyBorder="1" applyAlignment="1">
      <alignment horizontal="left" vertical="top"/>
    </xf>
    <xf numFmtId="37" fontId="11" fillId="4" borderId="3" xfId="3" applyNumberFormat="1" applyFont="1" applyFill="1" applyBorder="1" applyAlignment="1">
      <alignment horizontal="center" vertical="center"/>
    </xf>
    <xf numFmtId="37" fontId="11" fillId="0" borderId="3" xfId="3" applyNumberFormat="1" applyFont="1" applyFill="1" applyBorder="1" applyAlignment="1">
      <alignment horizontal="center" vertical="center"/>
    </xf>
    <xf numFmtId="0" fontId="11" fillId="5" borderId="6" xfId="2" applyFont="1" applyFill="1" applyBorder="1" applyAlignment="1" applyProtection="1">
      <alignment horizontal="center" vertical="center" wrapText="1"/>
      <protection locked="0"/>
    </xf>
    <xf numFmtId="0" fontId="0" fillId="0" borderId="25" xfId="0" applyBorder="1"/>
    <xf numFmtId="0" fontId="0" fillId="0" borderId="0" xfId="0" applyBorder="1"/>
    <xf numFmtId="0" fontId="18" fillId="0" borderId="0" xfId="0" applyFont="1"/>
    <xf numFmtId="0" fontId="19" fillId="0" borderId="0" xfId="0" applyFont="1" applyAlignment="1">
      <alignment wrapText="1"/>
    </xf>
    <xf numFmtId="0" fontId="19" fillId="0" borderId="0" xfId="0" applyFont="1"/>
    <xf numFmtId="43" fontId="19" fillId="0" borderId="0" xfId="1" applyFont="1"/>
    <xf numFmtId="164" fontId="19" fillId="0" borderId="0" xfId="1" applyNumberFormat="1" applyFont="1"/>
    <xf numFmtId="0" fontId="17" fillId="0" borderId="25" xfId="0" applyFont="1" applyBorder="1" applyAlignment="1">
      <alignment horizontal="center"/>
    </xf>
    <xf numFmtId="0" fontId="17" fillId="0" borderId="25" xfId="0" applyFont="1" applyBorder="1" applyAlignment="1">
      <alignment horizontal="center" wrapText="1"/>
    </xf>
    <xf numFmtId="43" fontId="17" fillId="0" borderId="25" xfId="1" applyFont="1" applyBorder="1" applyAlignment="1">
      <alignment horizontal="center"/>
    </xf>
    <xf numFmtId="0" fontId="0" fillId="0" borderId="25" xfId="0" applyFont="1" applyBorder="1"/>
    <xf numFmtId="0" fontId="0" fillId="0" borderId="25" xfId="0" applyFont="1" applyBorder="1" applyAlignment="1">
      <alignment wrapText="1"/>
    </xf>
    <xf numFmtId="164" fontId="0" fillId="0" borderId="25" xfId="1" applyNumberFormat="1" applyFont="1" applyBorder="1"/>
    <xf numFmtId="0" fontId="0" fillId="0" borderId="0" xfId="0" applyAlignment="1">
      <alignment horizontal="left"/>
    </xf>
    <xf numFmtId="0" fontId="0" fillId="0" borderId="0" xfId="0" applyNumberFormat="1"/>
    <xf numFmtId="43" fontId="0" fillId="0" borderId="25" xfId="1" applyFont="1" applyBorder="1"/>
    <xf numFmtId="0" fontId="0" fillId="0" borderId="25" xfId="0" applyFont="1" applyBorder="1" applyAlignment="1">
      <alignment horizontal="left" wrapText="1"/>
    </xf>
    <xf numFmtId="0" fontId="0" fillId="0" borderId="25" xfId="0" applyFont="1" applyBorder="1" applyAlignment="1">
      <alignment horizontal="left" vertical="top" wrapText="1"/>
    </xf>
    <xf numFmtId="0" fontId="0" fillId="0" borderId="25" xfId="0" applyFont="1" applyFill="1" applyBorder="1"/>
    <xf numFmtId="0" fontId="0" fillId="0" borderId="25" xfId="0" applyFont="1" applyFill="1" applyBorder="1" applyAlignment="1">
      <alignment wrapText="1"/>
    </xf>
    <xf numFmtId="0" fontId="0" fillId="0" borderId="25" xfId="0" applyFont="1" applyFill="1" applyBorder="1" applyAlignment="1">
      <alignment vertical="center"/>
    </xf>
    <xf numFmtId="0" fontId="0" fillId="0" borderId="0" xfId="0" applyAlignment="1">
      <alignment wrapText="1"/>
    </xf>
    <xf numFmtId="0" fontId="0" fillId="0" borderId="0" xfId="0" applyFill="1" applyBorder="1"/>
    <xf numFmtId="43" fontId="0" fillId="0" borderId="0" xfId="1" applyFont="1"/>
    <xf numFmtId="0" fontId="0" fillId="0" borderId="0" xfId="0" pivotButton="1"/>
    <xf numFmtId="0" fontId="10" fillId="0" borderId="25" xfId="0" applyFont="1" applyBorder="1"/>
    <xf numFmtId="0" fontId="4" fillId="0" borderId="25" xfId="0" applyFont="1" applyBorder="1" applyAlignment="1">
      <alignment horizontal="left" vertical="top" wrapText="1"/>
    </xf>
    <xf numFmtId="0" fontId="4" fillId="6" borderId="25" xfId="0" applyFont="1" applyFill="1" applyBorder="1" applyAlignment="1">
      <alignment horizontal="center" vertical="top" wrapText="1"/>
    </xf>
    <xf numFmtId="165" fontId="4" fillId="0" borderId="25" xfId="4" applyNumberFormat="1" applyFont="1" applyBorder="1" applyAlignment="1">
      <alignment horizontal="center" vertical="top"/>
    </xf>
    <xf numFmtId="165" fontId="4" fillId="0" borderId="25" xfId="4" applyNumberFormat="1" applyFont="1" applyFill="1" applyBorder="1" applyAlignment="1">
      <alignment horizontal="center" vertical="top" wrapText="1"/>
    </xf>
    <xf numFmtId="165" fontId="4" fillId="0" borderId="25" xfId="0" applyNumberFormat="1" applyFont="1" applyFill="1" applyBorder="1" applyAlignment="1">
      <alignment horizontal="center" vertical="top"/>
    </xf>
    <xf numFmtId="165" fontId="4" fillId="6" borderId="25" xfId="0" applyNumberFormat="1" applyFont="1" applyFill="1" applyBorder="1" applyAlignment="1">
      <alignment horizontal="center" vertical="top"/>
    </xf>
    <xf numFmtId="165" fontId="4" fillId="6" borderId="25" xfId="4" applyNumberFormat="1" applyFont="1" applyFill="1" applyBorder="1" applyAlignment="1">
      <alignment horizontal="center" vertical="top"/>
    </xf>
    <xf numFmtId="0" fontId="4" fillId="0" borderId="25" xfId="0" applyFont="1" applyBorder="1" applyAlignment="1">
      <alignment horizontal="center" vertical="top" wrapText="1"/>
    </xf>
    <xf numFmtId="0" fontId="4" fillId="0" borderId="25" xfId="0" applyFont="1" applyBorder="1" applyAlignment="1">
      <alignment vertical="top" wrapText="1"/>
    </xf>
    <xf numFmtId="0" fontId="4" fillId="6" borderId="25" xfId="0" applyFont="1" applyFill="1" applyBorder="1" applyAlignment="1">
      <alignment horizontal="center" vertical="top"/>
    </xf>
    <xf numFmtId="0" fontId="4" fillId="0" borderId="26" xfId="0" applyFont="1" applyFill="1" applyBorder="1" applyAlignment="1">
      <alignment horizontal="center" vertical="top" wrapText="1"/>
    </xf>
    <xf numFmtId="165" fontId="4" fillId="0" borderId="25" xfId="4" applyNumberFormat="1" applyFont="1" applyFill="1" applyBorder="1" applyAlignment="1">
      <alignment horizontal="center" vertical="top"/>
    </xf>
    <xf numFmtId="0" fontId="4" fillId="0" borderId="25" xfId="0" applyFont="1" applyFill="1" applyBorder="1" applyAlignment="1">
      <alignment horizontal="center" vertical="top" wrapText="1"/>
    </xf>
    <xf numFmtId="0" fontId="4" fillId="0" borderId="25" xfId="0" applyFont="1" applyFill="1" applyBorder="1" applyAlignment="1">
      <alignment horizontal="left" vertical="top" wrapText="1"/>
    </xf>
    <xf numFmtId="0" fontId="21" fillId="0" borderId="25" xfId="0" applyFont="1" applyBorder="1" applyAlignment="1">
      <alignment horizontal="left" vertical="top" wrapText="1"/>
    </xf>
    <xf numFmtId="0" fontId="4" fillId="0" borderId="26" xfId="0" applyFont="1" applyBorder="1" applyAlignment="1">
      <alignment horizontal="center" vertical="top" wrapText="1"/>
    </xf>
    <xf numFmtId="0" fontId="10" fillId="6" borderId="25" xfId="0" applyFont="1" applyFill="1" applyBorder="1" applyAlignment="1">
      <alignment horizontal="left" vertical="top" wrapText="1"/>
    </xf>
    <xf numFmtId="165" fontId="4" fillId="6" borderId="27" xfId="0" applyNumberFormat="1" applyFont="1" applyFill="1" applyBorder="1" applyAlignment="1">
      <alignment horizontal="center" vertical="top"/>
    </xf>
    <xf numFmtId="0" fontId="10" fillId="7" borderId="28" xfId="0" applyFont="1" applyFill="1" applyBorder="1" applyAlignment="1">
      <alignment horizontal="center" wrapText="1"/>
    </xf>
    <xf numFmtId="0" fontId="10" fillId="8" borderId="28" xfId="0" applyFont="1" applyFill="1" applyBorder="1" applyAlignment="1">
      <alignment horizontal="center" wrapText="1"/>
    </xf>
    <xf numFmtId="38" fontId="10" fillId="8" borderId="28" xfId="4" applyNumberFormat="1" applyFont="1" applyFill="1" applyBorder="1" applyAlignment="1">
      <alignment horizontal="center"/>
    </xf>
    <xf numFmtId="44" fontId="10" fillId="8" borderId="28" xfId="4" applyFont="1" applyFill="1" applyBorder="1" applyAlignment="1">
      <alignment horizontal="center"/>
    </xf>
    <xf numFmtId="38" fontId="10" fillId="8" borderId="28" xfId="0" applyNumberFormat="1" applyFont="1" applyFill="1" applyBorder="1" applyAlignment="1">
      <alignment horizontal="center"/>
    </xf>
    <xf numFmtId="0" fontId="10" fillId="7" borderId="29" xfId="0" applyFont="1" applyFill="1" applyBorder="1" applyAlignment="1">
      <alignment horizontal="center" wrapText="1"/>
    </xf>
    <xf numFmtId="0" fontId="10" fillId="8" borderId="29" xfId="0" applyFont="1" applyFill="1" applyBorder="1" applyAlignment="1">
      <alignment horizontal="center" wrapText="1"/>
    </xf>
    <xf numFmtId="38" fontId="10" fillId="8" borderId="29" xfId="4" applyNumberFormat="1" applyFont="1" applyFill="1" applyBorder="1" applyAlignment="1">
      <alignment horizontal="center"/>
    </xf>
    <xf numFmtId="44" fontId="10" fillId="8" borderId="29" xfId="4" applyFont="1" applyFill="1" applyBorder="1" applyAlignment="1">
      <alignment horizontal="center"/>
    </xf>
    <xf numFmtId="38" fontId="10" fillId="8" borderId="29" xfId="0" applyNumberFormat="1" applyFont="1" applyFill="1" applyBorder="1" applyAlignment="1">
      <alignment horizontal="center"/>
    </xf>
    <xf numFmtId="1" fontId="10" fillId="8" borderId="29" xfId="0" applyNumberFormat="1" applyFont="1" applyFill="1" applyBorder="1" applyAlignment="1">
      <alignment horizontal="center" wrapText="1"/>
    </xf>
    <xf numFmtId="3" fontId="10" fillId="8" borderId="29" xfId="0" applyNumberFormat="1" applyFont="1" applyFill="1" applyBorder="1" applyAlignment="1">
      <alignment horizontal="center" wrapText="1"/>
    </xf>
    <xf numFmtId="3" fontId="10" fillId="8" borderId="29" xfId="4" applyNumberFormat="1" applyFont="1" applyFill="1" applyBorder="1" applyAlignment="1">
      <alignment horizontal="center" wrapText="1"/>
    </xf>
    <xf numFmtId="38" fontId="10" fillId="8" borderId="29" xfId="0" applyNumberFormat="1" applyFont="1" applyFill="1" applyBorder="1" applyAlignment="1">
      <alignment horizontal="center" wrapText="1"/>
    </xf>
    <xf numFmtId="0" fontId="4" fillId="0" borderId="25" xfId="0" applyFont="1" applyBorder="1" applyAlignment="1">
      <alignment horizontal="left" vertical="top"/>
    </xf>
    <xf numFmtId="0" fontId="3" fillId="0" borderId="25" xfId="5" applyFont="1" applyBorder="1" applyAlignment="1">
      <alignment vertical="top"/>
    </xf>
    <xf numFmtId="0" fontId="3" fillId="0" borderId="25" xfId="5" applyFont="1" applyFill="1" applyBorder="1" applyAlignment="1">
      <alignment vertical="top"/>
    </xf>
    <xf numFmtId="0" fontId="4" fillId="0" borderId="25" xfId="0" applyFont="1" applyBorder="1" applyAlignment="1">
      <alignment horizontal="center" vertical="top"/>
    </xf>
    <xf numFmtId="0" fontId="4" fillId="0" borderId="0" xfId="0" applyFont="1"/>
    <xf numFmtId="0" fontId="4" fillId="0" borderId="26" xfId="0" applyFont="1" applyBorder="1" applyAlignment="1">
      <alignment horizontal="center" vertical="top"/>
    </xf>
    <xf numFmtId="0" fontId="4" fillId="0" borderId="26" xfId="0" applyFont="1" applyFill="1" applyBorder="1" applyAlignment="1">
      <alignment horizontal="center" vertical="top"/>
    </xf>
    <xf numFmtId="0" fontId="5" fillId="9" borderId="23" xfId="3" applyNumberFormat="1" applyFont="1" applyFill="1" applyBorder="1" applyAlignment="1">
      <alignment vertical="top"/>
    </xf>
    <xf numFmtId="0" fontId="13" fillId="2" borderId="30" xfId="3" applyNumberFormat="1" applyFont="1" applyFill="1" applyBorder="1" applyAlignment="1">
      <alignment horizontal="left" vertical="top"/>
    </xf>
    <xf numFmtId="0" fontId="4" fillId="0" borderId="26" xfId="0" applyFont="1" applyBorder="1" applyAlignment="1">
      <alignment horizontal="left" vertical="top" wrapText="1"/>
    </xf>
    <xf numFmtId="0" fontId="4" fillId="0" borderId="25" xfId="0" applyFont="1" applyBorder="1" applyAlignment="1">
      <alignment vertical="top"/>
    </xf>
    <xf numFmtId="0" fontId="4" fillId="0" borderId="25" xfId="0" applyFont="1" applyFill="1" applyBorder="1" applyAlignment="1">
      <alignment horizontal="center" vertical="top"/>
    </xf>
    <xf numFmtId="0" fontId="2" fillId="0" borderId="25" xfId="5" applyFont="1" applyBorder="1" applyAlignment="1">
      <alignment vertical="top" wrapText="1"/>
    </xf>
    <xf numFmtId="0" fontId="2" fillId="0" borderId="25" xfId="5" applyFont="1" applyBorder="1" applyAlignment="1">
      <alignment vertical="top"/>
    </xf>
    <xf numFmtId="0" fontId="2" fillId="0" borderId="25" xfId="5" applyFont="1" applyFill="1" applyBorder="1" applyAlignment="1">
      <alignment vertical="top"/>
    </xf>
    <xf numFmtId="0" fontId="2" fillId="0" borderId="25" xfId="5" applyFont="1" applyBorder="1" applyAlignment="1">
      <alignment horizontal="center" vertical="top"/>
    </xf>
    <xf numFmtId="0" fontId="4" fillId="0" borderId="0" xfId="0" applyFont="1" applyAlignment="1">
      <alignment vertical="top" wrapText="1"/>
    </xf>
    <xf numFmtId="0" fontId="4" fillId="0" borderId="25" xfId="0" applyFont="1" applyBorder="1"/>
    <xf numFmtId="0" fontId="0" fillId="0" borderId="0" xfId="0" applyFill="1"/>
    <xf numFmtId="0" fontId="4" fillId="0" borderId="0" xfId="0" applyFont="1" applyFill="1"/>
    <xf numFmtId="0" fontId="4" fillId="0" borderId="26" xfId="0" applyFont="1" applyBorder="1" applyAlignment="1">
      <alignment horizontal="left" vertical="top"/>
    </xf>
    <xf numFmtId="0" fontId="4" fillId="0" borderId="25" xfId="0" applyFont="1" applyFill="1" applyBorder="1" applyAlignment="1">
      <alignment horizontal="left" vertical="top"/>
    </xf>
    <xf numFmtId="0" fontId="0" fillId="0" borderId="0" xfId="0" applyAlignment="1"/>
    <xf numFmtId="0" fontId="1" fillId="0" borderId="25" xfId="5" applyFont="1" applyBorder="1" applyAlignment="1">
      <alignment vertical="top" wrapText="1"/>
    </xf>
    <xf numFmtId="0" fontId="1" fillId="0" borderId="25" xfId="5" applyFont="1" applyBorder="1" applyAlignment="1">
      <alignment horizontal="left" vertical="top" wrapText="1"/>
    </xf>
    <xf numFmtId="0" fontId="4" fillId="5" borderId="18" xfId="3" applyNumberFormat="1" applyFill="1" applyBorder="1" applyAlignment="1">
      <alignment horizontal="centerContinuous"/>
    </xf>
    <xf numFmtId="0" fontId="4" fillId="5" borderId="19" xfId="3" applyNumberFormat="1" applyFill="1" applyBorder="1" applyAlignment="1">
      <alignment horizontal="centerContinuous"/>
    </xf>
    <xf numFmtId="0" fontId="4" fillId="5" borderId="20" xfId="3" applyNumberFormat="1" applyFill="1" applyBorder="1" applyAlignment="1">
      <alignment horizontal="centerContinuous"/>
    </xf>
    <xf numFmtId="0" fontId="4" fillId="5" borderId="21" xfId="3" applyNumberFormat="1" applyFill="1" applyBorder="1" applyAlignment="1">
      <alignment horizontal="centerContinuous"/>
    </xf>
    <xf numFmtId="0" fontId="4" fillId="5" borderId="16" xfId="3" applyNumberFormat="1" applyFill="1" applyBorder="1" applyAlignment="1">
      <alignment horizontal="centerContinuous"/>
    </xf>
    <xf numFmtId="0" fontId="4" fillId="5" borderId="31" xfId="3" applyNumberFormat="1" applyFill="1" applyBorder="1" applyAlignment="1">
      <alignment horizontal="centerContinuous"/>
    </xf>
    <xf numFmtId="0" fontId="4" fillId="5" borderId="24" xfId="3" applyNumberFormat="1" applyFont="1" applyFill="1" applyBorder="1" applyAlignment="1">
      <alignment vertical="top"/>
    </xf>
    <xf numFmtId="6" fontId="13" fillId="5" borderId="25" xfId="0" applyNumberFormat="1" applyFont="1" applyFill="1" applyBorder="1" applyAlignment="1">
      <alignment horizontal="center"/>
    </xf>
    <xf numFmtId="0" fontId="4" fillId="4" borderId="14" xfId="3" applyNumberFormat="1" applyFont="1" applyFill="1" applyBorder="1" applyAlignment="1" applyProtection="1">
      <alignment vertical="top" wrapText="1"/>
      <protection locked="0"/>
    </xf>
    <xf numFmtId="37" fontId="4" fillId="4" borderId="2" xfId="3" applyNumberFormat="1" applyFont="1" applyFill="1" applyBorder="1" applyAlignment="1">
      <alignment vertical="top" wrapText="1"/>
    </xf>
  </cellXfs>
  <cellStyles count="6">
    <cellStyle name="Comma" xfId="1" builtinId="3"/>
    <cellStyle name="Currency" xfId="4" builtinId="4"/>
    <cellStyle name="Normal" xfId="0" builtinId="0"/>
    <cellStyle name="Normal 3" xfId="5" xr:uid="{00000000-0005-0000-0000-000003000000}"/>
    <cellStyle name="Normal_DKLStuff2" xfId="2" xr:uid="{00000000-0005-0000-0000-000004000000}"/>
    <cellStyle name="Normal_Sheet1" xfId="3" xr:uid="{00000000-0005-0000-0000-000005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p9239\AppData\Local\Microsoft\Windows\Temporary%20Internet%20Files\Content.Outlook\SNKTNISA\Capital%20Request%20List_2016%202017%20Updated%201.1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2017 List"/>
      <sheetName val="eBLT list"/>
      <sheetName val="2015 Misc push to 2 yr cycle"/>
      <sheetName val="Approved in 2015 Misc Capital"/>
      <sheetName val="Carryover from 2015 Msc Cap "/>
      <sheetName val="Sheet7"/>
      <sheetName val="Sheet1"/>
    </sheetNames>
    <sheetDataSet>
      <sheetData sheetId="0"/>
      <sheetData sheetId="1"/>
      <sheetData sheetId="2"/>
      <sheetData sheetId="3"/>
      <sheetData sheetId="4">
        <row r="4">
          <cell r="A4">
            <v>8</v>
          </cell>
          <cell r="B4" t="str">
            <v>High</v>
          </cell>
        </row>
        <row r="5">
          <cell r="A5">
            <v>7</v>
          </cell>
          <cell r="B5" t="str">
            <v>High</v>
          </cell>
        </row>
        <row r="6">
          <cell r="A6">
            <v>6</v>
          </cell>
          <cell r="B6" t="str">
            <v>Medium</v>
          </cell>
        </row>
        <row r="7">
          <cell r="A7">
            <v>5</v>
          </cell>
          <cell r="B7" t="str">
            <v>Medium</v>
          </cell>
        </row>
        <row r="8">
          <cell r="A8">
            <v>4</v>
          </cell>
          <cell r="B8" t="str">
            <v>Medium</v>
          </cell>
        </row>
        <row r="9">
          <cell r="A9">
            <v>3</v>
          </cell>
          <cell r="B9" t="str">
            <v>Low</v>
          </cell>
        </row>
        <row r="10">
          <cell r="A10">
            <v>2</v>
          </cell>
          <cell r="B10" t="str">
            <v>Low</v>
          </cell>
        </row>
        <row r="11">
          <cell r="A11">
            <v>1</v>
          </cell>
          <cell r="B11" t="str">
            <v>Low</v>
          </cell>
        </row>
        <row r="12">
          <cell r="A12">
            <v>0</v>
          </cell>
          <cell r="B12" t="str">
            <v>Low</v>
          </cell>
        </row>
        <row r="13">
          <cell r="A13" t="str">
            <v>2-year</v>
          </cell>
          <cell r="B13" t="str">
            <v>Medium</v>
          </cell>
        </row>
      </sheetData>
      <sheetData sheetId="5">
        <row r="2">
          <cell r="A2" t="str">
            <v>1st fl. Public space and histroy wall renovation</v>
          </cell>
          <cell r="B2" t="str">
            <v>This waiting area has worn out furniture, carpet, ceiling tiles, lighting and paint. In addition the history wall display needs to be updated and including information and finishes</v>
          </cell>
          <cell r="C2" t="str">
            <v>The FF&amp;E in this area as well as the history wall are worn and damaged</v>
          </cell>
          <cell r="D2" t="str">
            <v>Base Construction</v>
          </cell>
          <cell r="E2" t="str">
            <v>No price submitted</v>
          </cell>
          <cell r="F2" t="str">
            <v>Facilities</v>
          </cell>
          <cell r="G2" t="str">
            <v>Larry Vancil</v>
          </cell>
          <cell r="H2" t="str">
            <v>High</v>
          </cell>
        </row>
        <row r="3">
          <cell r="A3" t="str">
            <v>Childrens Place walk link upgrades</v>
          </cell>
          <cell r="B3" t="str">
            <v>Children's Place walk link needs new carpet, ceiling tile, hardware repair, lighting upgrade, and painting.</v>
          </cell>
          <cell r="C3" t="str">
            <v xml:space="preserve">Due to the excessive amount of traffic the finishes in the link show an extreme amount of wear and tear. </v>
          </cell>
          <cell r="D3" t="str">
            <v>Base Infrastructure</v>
          </cell>
          <cell r="E3" t="str">
            <v>No price submitted</v>
          </cell>
          <cell r="F3" t="str">
            <v>Facilities</v>
          </cell>
          <cell r="G3" t="str">
            <v>Larry Vancil</v>
          </cell>
          <cell r="H3" t="str">
            <v>High</v>
          </cell>
        </row>
        <row r="4">
          <cell r="A4" t="str">
            <v>Auditorium renovation</v>
          </cell>
          <cell r="B4" t="str">
            <v>Auditorium need new carpet, lighting upgrade, new interior design, patching and painting. Possible replacement of all theater seating.</v>
          </cell>
          <cell r="C4" t="str">
            <v>All finishes for this dated space need to be replaced. Carpet on the walls along with old carpet and furniture make this a target for a renovation.</v>
          </cell>
          <cell r="D4" t="str">
            <v>Base Infrastructure</v>
          </cell>
          <cell r="E4" t="str">
            <v>No price submitted</v>
          </cell>
          <cell r="F4" t="str">
            <v>Facilities</v>
          </cell>
          <cell r="G4" t="str">
            <v>Larry Vancil</v>
          </cell>
          <cell r="H4" t="str">
            <v>High</v>
          </cell>
        </row>
        <row r="5">
          <cell r="A5" t="str">
            <v>4th Floor Therapy Services Renovation</v>
          </cell>
          <cell r="B5" t="str">
            <v>Therapy Services needs new flooring, case work, furniture, and painting.</v>
          </cell>
          <cell r="C5" t="str">
            <v>Therapy Services has tons of traffic and the finishes are worn and dirty. The case work is broken and the furniture is stained. Painting and a lighting upgrade will also help out this unit for both patients and staff.</v>
          </cell>
          <cell r="D5" t="str">
            <v>Base Infrastructure</v>
          </cell>
          <cell r="E5" t="str">
            <v>No price submitted</v>
          </cell>
          <cell r="F5" t="str">
            <v>Facilities</v>
          </cell>
          <cell r="G5" t="str">
            <v>Larry Vancil</v>
          </cell>
          <cell r="H5" t="str">
            <v>High</v>
          </cell>
        </row>
        <row r="6">
          <cell r="A6" t="str">
            <v>7th Floor Carpet Replacement</v>
          </cell>
          <cell r="B6" t="str">
            <v>7th floor has two areas that have existing carpet that needs to replaced.</v>
          </cell>
          <cell r="C6" t="str">
            <v>7th floor cooridor carpet and 7E Med unit has old carpet that is beyond its life and needs to be replaced. Carpet is worn and stained</v>
          </cell>
          <cell r="D6" t="str">
            <v>Base Infrastructure</v>
          </cell>
          <cell r="E6" t="str">
            <v>No price submitted</v>
          </cell>
          <cell r="F6" t="str">
            <v>Facilities</v>
          </cell>
          <cell r="G6" t="str">
            <v>Larry Vancil</v>
          </cell>
          <cell r="H6" t="str">
            <v>High</v>
          </cell>
        </row>
        <row r="7">
          <cell r="A7" t="str">
            <v>Air Handler 1,2, 8, 9 &amp; 15 revival</v>
          </cell>
          <cell r="B7" t="str">
            <v>Air Handler 1,2,8,9 &amp;15 revival</v>
          </cell>
          <cell r="C7" t="str">
            <v>AHU functions are wearing and are in need of replacement</v>
          </cell>
          <cell r="D7" t="str">
            <v>Base Infrastructure</v>
          </cell>
          <cell r="E7" t="str">
            <v>No price submitted</v>
          </cell>
          <cell r="F7" t="str">
            <v>Facilities</v>
          </cell>
          <cell r="G7" t="str">
            <v>Larry Vancil</v>
          </cell>
          <cell r="H7" t="str">
            <v>High</v>
          </cell>
        </row>
        <row r="8">
          <cell r="A8" t="str">
            <v>Air Handler 16, 18 &amp; 19 revival</v>
          </cell>
          <cell r="B8" t="str">
            <v>Air Handler 16, 18 &amp; 19 revival</v>
          </cell>
          <cell r="C8" t="str">
            <v>AHU functions are wearing and are in need of replacement</v>
          </cell>
          <cell r="D8" t="str">
            <v>Base Infrastructure</v>
          </cell>
          <cell r="E8" t="str">
            <v>No price submitted</v>
          </cell>
          <cell r="F8" t="str">
            <v>Facilities</v>
          </cell>
          <cell r="G8" t="str">
            <v>Larry Vancil</v>
          </cell>
          <cell r="H8" t="str">
            <v>High</v>
          </cell>
        </row>
        <row r="9">
          <cell r="A9" t="str">
            <v>Atrium Renovation</v>
          </cell>
          <cell r="B9" t="str">
            <v>New ceiling tile,lighting, carpeting, artwork, painting,awnings, furniture, aswell as a redesign of some of the mechanical displays.</v>
          </cell>
          <cell r="C9" t="str">
            <v>Atrium is the focal point for Childrens and sees a lot of traffic. We have not done much to this space for several years and it is starting to show. A full renovation is reqired</v>
          </cell>
          <cell r="D9" t="str">
            <v>Base Infrastructure</v>
          </cell>
          <cell r="E9" t="str">
            <v>No price submitted</v>
          </cell>
          <cell r="F9" t="str">
            <v>Facilities</v>
          </cell>
          <cell r="G9" t="str">
            <v>Larry Vancil</v>
          </cell>
          <cell r="H9" t="str">
            <v>High</v>
          </cell>
        </row>
        <row r="10">
          <cell r="A10" t="str">
            <v>ATS 1 &amp; 15 Replacement</v>
          </cell>
          <cell r="B10" t="str">
            <v>ATS 1 &amp; 15 Replacement project. ATS-1 is a 260 amp/480 volt, ATS-15 is a 600 amp/480 volt</v>
          </cell>
          <cell r="C10" t="str">
            <v xml:space="preserve">Existing ATS is 30 years old and beyond life expectancy </v>
          </cell>
          <cell r="D10" t="str">
            <v>Base Infrastructure</v>
          </cell>
          <cell r="E10" t="str">
            <v>No price submitted</v>
          </cell>
          <cell r="F10" t="str">
            <v>Facilities</v>
          </cell>
          <cell r="G10" t="str">
            <v>Larry Vancil</v>
          </cell>
          <cell r="H10" t="str">
            <v>High</v>
          </cell>
        </row>
        <row r="11">
          <cell r="A11" t="str">
            <v xml:space="preserve">ATS 5 - MCC-E3 </v>
          </cell>
          <cell r="B11" t="str">
            <v>Replacement of ATS 5 - MCC-E3  ATS-5 600Amp/480 Volt</v>
          </cell>
          <cell r="C11" t="str">
            <v>Existing ATS is 30 years old and beyond life expectancy and parts for the MCC are hard to find.</v>
          </cell>
          <cell r="D11" t="str">
            <v>Base Infrastructure</v>
          </cell>
          <cell r="E11" t="str">
            <v>No price submitted</v>
          </cell>
          <cell r="F11" t="str">
            <v>Facilities</v>
          </cell>
          <cell r="G11" t="str">
            <v>Larry Vancil</v>
          </cell>
          <cell r="H11" t="str">
            <v>High</v>
          </cell>
        </row>
        <row r="12">
          <cell r="A12" t="str">
            <v xml:space="preserve">ATS 6,11 through 13 Replacement project     </v>
          </cell>
          <cell r="B12" t="str">
            <v xml:space="preserve"> Replace ATS 6,11 through 13 </v>
          </cell>
          <cell r="C12" t="str">
            <v xml:space="preserve">Existing ATS is 30 years old and beyond life expectancy </v>
          </cell>
          <cell r="D12" t="str">
            <v>Base Infrastructure</v>
          </cell>
          <cell r="E12" t="str">
            <v>No price submitted</v>
          </cell>
          <cell r="F12" t="str">
            <v>Facilities</v>
          </cell>
          <cell r="G12" t="str">
            <v>Larry Vancil</v>
          </cell>
          <cell r="H12" t="str">
            <v>High</v>
          </cell>
        </row>
        <row r="13">
          <cell r="A13" t="str">
            <v>ATS 7 &amp; MCC-E5 Replacement</v>
          </cell>
          <cell r="B13" t="str">
            <v>ATS 7 - MCC-E5  ATS-7 1000 Amp/480 Volt</v>
          </cell>
          <cell r="C13" t="str">
            <v>Existing ATS is 30 years old and beyond life expectancy and parts for the MCC are getting hard to find.</v>
          </cell>
          <cell r="D13" t="str">
            <v>Base Infrastructure</v>
          </cell>
          <cell r="E13" t="str">
            <v>No price submitted</v>
          </cell>
          <cell r="F13" t="str">
            <v>Facilities</v>
          </cell>
          <cell r="G13" t="str">
            <v>Larry Vancil</v>
          </cell>
          <cell r="H13" t="str">
            <v>High</v>
          </cell>
        </row>
        <row r="14">
          <cell r="A14" t="str">
            <v>ATS 16 &amp; 17 Replacement</v>
          </cell>
          <cell r="B14" t="str">
            <v>ATS 16 &amp; 17 Replacement project            ATS-2 400 Amp/480 Volt, ATS-16  600 Amp/120/208Volt, ATS-17  600 AMP/120/208 Volt</v>
          </cell>
          <cell r="C14" t="str">
            <v xml:space="preserve">Existing ATS is 30 years old and beyond life expectancy </v>
          </cell>
          <cell r="D14" t="str">
            <v>Base Infrastructure</v>
          </cell>
          <cell r="E14" t="str">
            <v>No price submitted</v>
          </cell>
          <cell r="F14" t="str">
            <v>Facilities</v>
          </cell>
          <cell r="G14" t="str">
            <v>Larry Vancil</v>
          </cell>
          <cell r="H14" t="str">
            <v>High</v>
          </cell>
        </row>
        <row r="15">
          <cell r="A15" t="str">
            <v>Cast iron pipe replacement</v>
          </cell>
          <cell r="B15" t="str">
            <v>Replace original cast pipe including risers and horizontal runs</v>
          </cell>
          <cell r="C15" t="str">
            <v xml:space="preserve">Existing piping is 30 years old and is worn out and filling up </v>
          </cell>
          <cell r="D15" t="str">
            <v>Base Infrastructure</v>
          </cell>
          <cell r="E15" t="str">
            <v>No price submitted</v>
          </cell>
          <cell r="F15" t="str">
            <v>Facilities</v>
          </cell>
          <cell r="G15" t="str">
            <v>Larry Vancil</v>
          </cell>
          <cell r="H15" t="str">
            <v>High</v>
          </cell>
        </row>
        <row r="16">
          <cell r="A16" t="str">
            <v>Cath Labs Upgrade</v>
          </cell>
          <cell r="B16" t="str">
            <v>Current Cath Lab need to have the tray floor replaced, wall patched and painted, new ceilind and grid repair or replacement, case work repair, and lighting upgraded to new bulbs possibly LED suubstitute.</v>
          </cell>
          <cell r="C16" t="str">
            <v xml:space="preserve">Cath Lab tray floor is in need of replacement due to its current condition. Ceiling is damaged and needs replaced due to wear and age.  A mylar clean tile would be preferred for this area due to the type of procedures being performed. </v>
          </cell>
          <cell r="D16" t="str">
            <v>Base Infrastructure</v>
          </cell>
          <cell r="E16" t="str">
            <v>No price submitted</v>
          </cell>
          <cell r="F16" t="str">
            <v>Facilities</v>
          </cell>
          <cell r="G16" t="str">
            <v>Larry Vancil</v>
          </cell>
          <cell r="H16" t="str">
            <v>High</v>
          </cell>
        </row>
        <row r="17">
          <cell r="A17" t="str">
            <v>Domestic Cold Water Booster Pumps</v>
          </cell>
          <cell r="B17" t="str">
            <v>Replace existing Domestic Cold water Booster pumps</v>
          </cell>
          <cell r="C17" t="str">
            <v>Existing pump 30 years old and beyond life expectancy and needed for additional capacity needed for New tower.</v>
          </cell>
          <cell r="D17" t="str">
            <v>Base Infrastructure</v>
          </cell>
          <cell r="E17" t="str">
            <v>No price submitted</v>
          </cell>
          <cell r="F17" t="str">
            <v>Facilities</v>
          </cell>
          <cell r="G17" t="str">
            <v>Larry Vancil</v>
          </cell>
          <cell r="H17" t="str">
            <v>High</v>
          </cell>
        </row>
        <row r="18">
          <cell r="A18" t="str">
            <v>3 Air Handler Heat Wheels</v>
          </cell>
          <cell r="B18" t="str">
            <v>Replace existing air handler heat wheels</v>
          </cell>
          <cell r="C18" t="str">
            <v>Existing heatwheels are well over the life expectancy and are functioning inefficiently.</v>
          </cell>
          <cell r="D18" t="str">
            <v>Base Infrastructure</v>
          </cell>
          <cell r="E18" t="str">
            <v>No price submitted</v>
          </cell>
          <cell r="F18" t="str">
            <v>Facilities</v>
          </cell>
          <cell r="G18" t="str">
            <v>Larry Vancil</v>
          </cell>
          <cell r="H18" t="str">
            <v>High</v>
          </cell>
        </row>
        <row r="19">
          <cell r="A19" t="str">
            <v>MCC-E6 Replacement</v>
          </cell>
          <cell r="B19" t="str">
            <v>MCC-E6 400 Amp 480 Volt Single disconnect</v>
          </cell>
          <cell r="C19" t="str">
            <v>Existing MCC is 30 years old and beyond life expectancy and parts for the MCC are hard to find.</v>
          </cell>
          <cell r="D19" t="str">
            <v>Base Infrastructure</v>
          </cell>
          <cell r="E19" t="str">
            <v>No price submitted</v>
          </cell>
          <cell r="F19" t="str">
            <v>Facilities</v>
          </cell>
          <cell r="G19" t="str">
            <v>Larry Vancil</v>
          </cell>
          <cell r="H19" t="str">
            <v>High</v>
          </cell>
        </row>
        <row r="20">
          <cell r="A20" t="str">
            <v>MCC-N2 Replacement</v>
          </cell>
          <cell r="B20" t="str">
            <v>MCC-N2 400 Amp 480 Volt 6 Buckets</v>
          </cell>
          <cell r="C20" t="str">
            <v>Existing MCC is 30 years old and beyond life expectancy and parts for the MCC are hard to find.</v>
          </cell>
          <cell r="D20" t="str">
            <v>Base Infrastructure</v>
          </cell>
          <cell r="E20" t="str">
            <v>No price submitted</v>
          </cell>
          <cell r="F20" t="str">
            <v>Facilities</v>
          </cell>
          <cell r="G20" t="str">
            <v>Larry Vancil</v>
          </cell>
          <cell r="H20" t="str">
            <v>High</v>
          </cell>
        </row>
        <row r="21">
          <cell r="A21" t="str">
            <v>5th Flr NICU Breastmilk Refrigerators</v>
          </cell>
          <cell r="B21" t="str">
            <v>Install 36 breastmilk refrigerators (Creche Innovations Micro-Compact $1,600 each + Johnson Controls Monitoring cost) in the East section of the SLCH NICU</v>
          </cell>
          <cell r="D21" t="str">
            <v>Base Construction</v>
          </cell>
          <cell r="E21" t="str">
            <v>No price submitted</v>
          </cell>
          <cell r="F21" t="str">
            <v>Facilities</v>
          </cell>
          <cell r="G21" t="str">
            <v>Larry Vancil</v>
          </cell>
          <cell r="H21" t="str">
            <v>High</v>
          </cell>
        </row>
        <row r="22">
          <cell r="A22" t="str">
            <v>Replace exiisting outdated nurse call</v>
          </cell>
          <cell r="B22" t="str">
            <v>Replace remaining SLCH nursing divisions that have outdated nurse call systems, with the new standard.</v>
          </cell>
          <cell r="D22" t="str">
            <v>Base Construction</v>
          </cell>
          <cell r="E22" t="str">
            <v>No price submitted</v>
          </cell>
          <cell r="F22" t="str">
            <v>Facilities</v>
          </cell>
          <cell r="G22" t="str">
            <v>Larry Vancil</v>
          </cell>
          <cell r="H22" t="str">
            <v>High</v>
          </cell>
        </row>
        <row r="23">
          <cell r="A23" t="str">
            <v>Replace Existing Parking Equipment</v>
          </cell>
          <cell r="B23" t="str">
            <v>Replace existing lobby pay stations, Entrance/Exit lane equipment, Upgrade intercoms systems and mangement software. Quote obtained from SKIDATA for $259K plus IT expenses</v>
          </cell>
          <cell r="C23" t="str">
            <v>The equipment is well past its useful life and routinely fails.</v>
          </cell>
          <cell r="D23" t="str">
            <v>Base Construction</v>
          </cell>
          <cell r="E23" t="str">
            <v>No price submitted</v>
          </cell>
          <cell r="F23" t="str">
            <v>Facilities</v>
          </cell>
          <cell r="G23" t="str">
            <v>Larry Vancil</v>
          </cell>
          <cell r="H23" t="str">
            <v>High</v>
          </cell>
        </row>
        <row r="24">
          <cell r="A24" t="str">
            <v>Radiology renovation</v>
          </cell>
          <cell r="B24" t="str">
            <v>Radiology department needs new ceiling, gridwork, casework, painting, and lighting upgrade.</v>
          </cell>
          <cell r="C24" t="str">
            <v>Radiology unit is needing the worn out stained ceiling tile replaced. The casework and trim needs repaired throughout the unit and needs paint and lighting.</v>
          </cell>
          <cell r="D24" t="str">
            <v>Base Infrastructure</v>
          </cell>
          <cell r="E24" t="str">
            <v>No price submitted</v>
          </cell>
          <cell r="F24" t="str">
            <v>Facilities</v>
          </cell>
          <cell r="G24" t="str">
            <v>Larry Vancil</v>
          </cell>
          <cell r="H24" t="str">
            <v>High</v>
          </cell>
        </row>
        <row r="25">
          <cell r="A25" t="str">
            <v>Record Document Updgrades</v>
          </cell>
          <cell r="B25" t="str">
            <v>Replace exsiting view, filing, and editing infrastructure of construction documentation.</v>
          </cell>
          <cell r="C25" t="str">
            <v>Exisiting infrastructure is outdated, ineffiecient, and unsustainable</v>
          </cell>
          <cell r="D25" t="str">
            <v>Base Infrastructure</v>
          </cell>
          <cell r="E25" t="str">
            <v>No price submitted</v>
          </cell>
          <cell r="F25" t="str">
            <v>Facilities</v>
          </cell>
          <cell r="G25" t="str">
            <v>Larry Vancil</v>
          </cell>
          <cell r="H25" t="str">
            <v>High</v>
          </cell>
        </row>
        <row r="26">
          <cell r="A26" t="str">
            <v>Security Camera Replacement and Upgrades</v>
          </cell>
          <cell r="B26" t="str">
            <v>This request represents the third phase of replacement and upgrade of the hospital's security cameras</v>
          </cell>
          <cell r="C26" t="str">
            <v>Many cameras are non functional or have such poor quality the cameras provide little to no useful information. BUDGET NUMBERS will need to be updated.</v>
          </cell>
          <cell r="D26" t="str">
            <v>Base Construction</v>
          </cell>
          <cell r="E26" t="str">
            <v>No price submitted</v>
          </cell>
          <cell r="F26" t="str">
            <v>Facilities</v>
          </cell>
          <cell r="G26" t="str">
            <v>Larry Vancil</v>
          </cell>
          <cell r="H26" t="str">
            <v>High</v>
          </cell>
        </row>
        <row r="27">
          <cell r="A27" t="str">
            <v xml:space="preserve">Replace Steam stations </v>
          </cell>
          <cell r="B27" t="str">
            <v xml:space="preserve">Replace 5 Steam stations </v>
          </cell>
          <cell r="C27" t="str">
            <v>Steam stations are original to the facility and are unreliable to provide stam pressure to equipmet on the floors.</v>
          </cell>
          <cell r="D27" t="str">
            <v>Base Infrastructure</v>
          </cell>
          <cell r="E27" t="str">
            <v>No price submitted</v>
          </cell>
          <cell r="F27" t="str">
            <v>Facilities</v>
          </cell>
          <cell r="G27" t="str">
            <v>Larry Vancil</v>
          </cell>
          <cell r="H27" t="str">
            <v>High</v>
          </cell>
        </row>
        <row r="28">
          <cell r="A28" t="str">
            <v>Administration Boardroom Renovation</v>
          </cell>
          <cell r="B28" t="str">
            <v>Boardroom need new carpet walls refinished, ceiling tiles replaced, lighting upgrade, new furniture, and paint.</v>
          </cell>
          <cell r="C28" t="str">
            <v>Boardroom is outdated and needs a facelift. Carpet is old and needs replaced. All finishes are outdated and need to be updated with new. Ceiling is a splined ceiling and needs to be replaced with new lay in.</v>
          </cell>
          <cell r="D28" t="str">
            <v>Base Infrastructure</v>
          </cell>
          <cell r="E28" t="str">
            <v>No price submitted</v>
          </cell>
          <cell r="F28" t="str">
            <v>Facilities</v>
          </cell>
          <cell r="G28" t="str">
            <v>Larry Vancil</v>
          </cell>
          <cell r="H28" t="str">
            <v>Medium</v>
          </cell>
        </row>
        <row r="29">
          <cell r="A29" t="str">
            <v>5 South public space renovation</v>
          </cell>
          <cell r="B29" t="str">
            <v>The public space (corridors) in 5 South low rise needs the carpet and ceiling replaced.</v>
          </cell>
          <cell r="C29" t="str">
            <v>The 5th floor low rise carpet and ceiling tile is worn, stained, and is no longer maintainable. Recommended to replace both carpet and celing tile with grid.</v>
          </cell>
          <cell r="D29" t="str">
            <v>Base Infrastructure</v>
          </cell>
          <cell r="E29" t="str">
            <v>No price submitted</v>
          </cell>
          <cell r="F29" t="str">
            <v>Facilities</v>
          </cell>
          <cell r="G29" t="str">
            <v>Larry Vancil</v>
          </cell>
          <cell r="H29" t="str">
            <v>Medium</v>
          </cell>
        </row>
        <row r="30">
          <cell r="A30" t="str">
            <v>11th floor ceiling replacement</v>
          </cell>
          <cell r="B30" t="str">
            <v>Replacement of the public space ceiling on the 11th floor.</v>
          </cell>
          <cell r="C30" t="str">
            <v>Ceiling in this area has been damaged and is aesthetically comprimised. Replacement of ceiling pads and some track is required.</v>
          </cell>
          <cell r="D30" t="str">
            <v>Base Infrastructure</v>
          </cell>
          <cell r="E30" t="str">
            <v>No price submitted</v>
          </cell>
          <cell r="F30" t="str">
            <v>Facilities</v>
          </cell>
          <cell r="G30" t="str">
            <v>Larry Vancil</v>
          </cell>
          <cell r="H30" t="str">
            <v>Medium</v>
          </cell>
        </row>
        <row r="31">
          <cell r="A31" t="str">
            <v>Audiology Carpet and ceiling replacement</v>
          </cell>
          <cell r="B31" t="str">
            <v>3rd floor Audiology waiting room and testing boothes need the carpet and ceiling tile replaced due to the age and conditon.</v>
          </cell>
          <cell r="C31" t="str">
            <v>Carpet in the waiting room is worn out in the seams and have several spots that are stained beyond cleaning. The ceiling tile is in poor condition and some track nneds to be replaced as well.</v>
          </cell>
          <cell r="D31" t="str">
            <v>Base Infrastructure</v>
          </cell>
          <cell r="E31" t="str">
            <v>No price submitted</v>
          </cell>
          <cell r="F31" t="str">
            <v>Facilities</v>
          </cell>
          <cell r="G31" t="str">
            <v>Larry Vancil</v>
          </cell>
          <cell r="H31" t="str">
            <v>Medium</v>
          </cell>
        </row>
        <row r="32">
          <cell r="A32" t="str">
            <v>LL Public space renovation</v>
          </cell>
          <cell r="B32" t="str">
            <v>New Flooring, wall protection, ceiling tile and grid work,lighting upgrade, and full paint.</v>
          </cell>
          <cell r="C32" t="str">
            <v>Lower level area taks a lot of abuse from deliveries, food and nutrition and materials management. This area needs new finishes as well as an overall upgrade.</v>
          </cell>
          <cell r="D32" t="str">
            <v>Base Infrastructure</v>
          </cell>
          <cell r="E32" t="str">
            <v>No price submitted</v>
          </cell>
          <cell r="F32" t="str">
            <v>Facilities</v>
          </cell>
          <cell r="G32" t="str">
            <v>Larry Vancil</v>
          </cell>
          <cell r="H32" t="str">
            <v>Medium</v>
          </cell>
        </row>
        <row r="33">
          <cell r="A33" t="str">
            <v>Replace existing virtical blinds on all exterior windows with Mecho Shades</v>
          </cell>
          <cell r="B33" t="str">
            <v>Replace existingvirtical blinds with Mecho Shades</v>
          </cell>
          <cell r="C33" t="str">
            <v>Existing vertical blinds in poor condition, slats missing and or no longer operate with pull cords</v>
          </cell>
          <cell r="D33" t="str">
            <v>Base Infrastructure</v>
          </cell>
          <cell r="E33" t="str">
            <v>No price submitted</v>
          </cell>
          <cell r="F33" t="str">
            <v>Facilities</v>
          </cell>
          <cell r="G33" t="str">
            <v>Larry Vancil</v>
          </cell>
          <cell r="H33" t="str">
            <v>Medium</v>
          </cell>
        </row>
        <row r="34">
          <cell r="A34" t="str">
            <v>PL renovation of Public corridorrs/restrooms</v>
          </cell>
          <cell r="B34" t="str">
            <v>Replace ceilings, flooring , paint walls, improve lighting, renovate public restrooms, reskin hand&amp; crash rail.</v>
          </cell>
          <cell r="C34" t="str">
            <v>Ceiling tiles damaged, grids bent, 12x12 flooring discolored and cupping in areas, Bathrooms need to be a gut remodle.</v>
          </cell>
          <cell r="D34" t="str">
            <v>Base Infrastructure</v>
          </cell>
          <cell r="E34" t="str">
            <v>No price submitted</v>
          </cell>
          <cell r="F34" t="str">
            <v>Facilities</v>
          </cell>
          <cell r="G34" t="str">
            <v>Larry Vancil</v>
          </cell>
          <cell r="H34" t="str">
            <v>Medium</v>
          </cell>
        </row>
        <row r="35">
          <cell r="A35" t="str">
            <v>SDS Restroom Renovation</v>
          </cell>
          <cell r="B35" t="str">
            <v>SDS restroom needs renovation including new ceiling, floors, partitions, lighting, patced and painted.</v>
          </cell>
          <cell r="C35" t="str">
            <v>SDS restroom is overused and has old finishes that are in need of replacement. Many comments from visitors and staff have eluded to this renovation.</v>
          </cell>
          <cell r="D35" t="str">
            <v>Base Infrastructure</v>
          </cell>
          <cell r="E35" t="str">
            <v>No price submitted</v>
          </cell>
          <cell r="F35" t="str">
            <v>Facilities</v>
          </cell>
          <cell r="G35" t="str">
            <v>Larry Vancil</v>
          </cell>
          <cell r="H35" t="str">
            <v>Medium</v>
          </cell>
        </row>
        <row r="36">
          <cell r="A36" t="str">
            <v>Suite 4E Flooring replacement</v>
          </cell>
          <cell r="B36" t="str">
            <v>Suite 4E needs the flooring replaced throughout the suite. This will inclued all carpet along with some hard surface.</v>
          </cell>
          <cell r="C36" t="str">
            <v xml:space="preserve">Suite 4E has worn out floor that is torn and stained this need to be replaced. </v>
          </cell>
          <cell r="D36" t="str">
            <v>Base Infrastructure</v>
          </cell>
          <cell r="E36" t="str">
            <v>No price submitted</v>
          </cell>
          <cell r="F36" t="str">
            <v>Facilities</v>
          </cell>
          <cell r="G36" t="str">
            <v>Larry Vancil</v>
          </cell>
          <cell r="H36" t="str">
            <v>Medium</v>
          </cell>
        </row>
        <row r="37">
          <cell r="A37" t="str">
            <v>Surgical Suites office renovation</v>
          </cell>
          <cell r="B37" t="str">
            <v>Suite needs flooring, ceiling, casework,lighting and painting.</v>
          </cell>
          <cell r="C37" t="str">
            <v>Surgical Suite is a heavily used space and the finishes are  significantly worn. All finishes needs replaced in this Capital Cycle.</v>
          </cell>
          <cell r="D37" t="str">
            <v>Base Infrastructure</v>
          </cell>
          <cell r="E37" t="str">
            <v>No price submitted</v>
          </cell>
          <cell r="F37" t="str">
            <v>Facilities</v>
          </cell>
          <cell r="G37" t="str">
            <v>Larry Vancil</v>
          </cell>
          <cell r="H37" t="str">
            <v>Medium</v>
          </cell>
        </row>
        <row r="38">
          <cell r="A38" t="str">
            <v>4th Floor flooring replacement</v>
          </cell>
          <cell r="B38" t="str">
            <v>the public corridor carpet is worn out and stained. This carpet needs to be replaced.</v>
          </cell>
          <cell r="C38" t="str">
            <v>This carpet is in need of replacement. This carpet is beyond its life expectancy.</v>
          </cell>
          <cell r="D38" t="str">
            <v>Base Infrastructure</v>
          </cell>
          <cell r="E38" t="str">
            <v>No price submitted</v>
          </cell>
          <cell r="F38" t="str">
            <v>Facilities</v>
          </cell>
          <cell r="G38" t="str">
            <v>Larry Vancil</v>
          </cell>
          <cell r="H38" t="str">
            <v>Medium</v>
          </cell>
        </row>
        <row r="39">
          <cell r="A39" t="str">
            <v>1st. Floor Chapel facelift</v>
          </cell>
          <cell r="B39" t="str">
            <v>Chapel needs new carpet, millwork repaired, ceiling tile replacement, and lighting replacement.</v>
          </cell>
          <cell r="C39" t="str">
            <v>Chapel has not been touched for many years. It is looking tired and needs to be upgraded.</v>
          </cell>
          <cell r="D39" t="str">
            <v>Base Infrastructure</v>
          </cell>
          <cell r="E39" t="str">
            <v>No price submitted</v>
          </cell>
          <cell r="F39" t="str">
            <v>Facilities</v>
          </cell>
          <cell r="G39" t="str">
            <v>Larry Vancil</v>
          </cell>
          <cell r="H39" t="str">
            <v>Low</v>
          </cell>
        </row>
        <row r="40">
          <cell r="A40" t="str">
            <v>Facility Operations Carpet replacement</v>
          </cell>
          <cell r="B40" t="str">
            <v>Repace carpeting throughout office suite</v>
          </cell>
          <cell r="C40" t="str">
            <v xml:space="preserve">carpet worn  and presenting trip hazard in reception area. Original to department many stains that are not cleanable. </v>
          </cell>
          <cell r="D40" t="str">
            <v>Base Infrastructure</v>
          </cell>
          <cell r="E40" t="str">
            <v>No price submitted</v>
          </cell>
          <cell r="F40" t="str">
            <v>Facilities</v>
          </cell>
          <cell r="G40" t="str">
            <v>Larry Vancil</v>
          </cell>
          <cell r="H40" t="str">
            <v>Low</v>
          </cell>
        </row>
        <row r="41">
          <cell r="A41" t="str">
            <v>HIM Face lift</v>
          </cell>
          <cell r="B41" t="str">
            <v>Replace some case work, Replace some furnature,  Paint, Carpet, Ceiling tile replacement</v>
          </cell>
          <cell r="C41" t="str">
            <v>Area showing age</v>
          </cell>
          <cell r="D41" t="str">
            <v>Base Infrastructure</v>
          </cell>
          <cell r="E41" t="str">
            <v>No price submitted</v>
          </cell>
          <cell r="F41" t="str">
            <v>Facilities</v>
          </cell>
          <cell r="G41" t="str">
            <v>Larry Vancil</v>
          </cell>
          <cell r="H41" t="str">
            <v>Low</v>
          </cell>
        </row>
        <row r="42">
          <cell r="A42" t="str">
            <v>Occ. Health Face lift</v>
          </cell>
          <cell r="B42" t="str">
            <v>New Carpet, new lighting, new paint, case work and furniture</v>
          </cell>
          <cell r="C42" t="str">
            <v>Occupational Health has an abundance of traffic and the finishes are worn out. It is dark and dingy. This entire space needs a renovation.</v>
          </cell>
          <cell r="D42" t="str">
            <v>Base Infrastructure</v>
          </cell>
          <cell r="E42" t="str">
            <v>No price submitted</v>
          </cell>
          <cell r="F42" t="str">
            <v>Facilities</v>
          </cell>
          <cell r="G42" t="str">
            <v>Larry Vancil</v>
          </cell>
          <cell r="H42" t="str">
            <v>Low</v>
          </cell>
        </row>
        <row r="43">
          <cell r="A43" t="str">
            <v>Social Work flooring replacemnt</v>
          </cell>
          <cell r="B43" t="str">
            <v>Replace worn carpet and hard surface floors in Social work</v>
          </cell>
          <cell r="C43" t="str">
            <v>Carpet and hard surfaces beyond life expectancy/ worn /tattered</v>
          </cell>
          <cell r="D43" t="str">
            <v>Base Infrastructure</v>
          </cell>
          <cell r="E43" t="str">
            <v>No price submitted</v>
          </cell>
          <cell r="F43" t="str">
            <v>Facilities</v>
          </cell>
          <cell r="G43" t="str">
            <v>Larry Vancil</v>
          </cell>
          <cell r="H43" t="str">
            <v>Low</v>
          </cell>
        </row>
      </sheetData>
      <sheetData sheetId="6"/>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nap9239\AppData\Local\Microsoft\Windows\Temporary%20Internet%20Files\Content.Outlook\SNKTNISA\Capital%20Request%20List_2016%202017%20Updated%201.12.1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nap9239\AppData\Local\Microsoft\Windows\Temporary%20Internet%20Files\Content.Outlook\SNKTNISA\Capital%20Request%20List_2016%202017%20Updated%201.12.15.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YATT, Nick A." refreshedDate="42023.342096180553" createdVersion="4" refreshedVersion="4" minRefreshableVersion="3" recordCount="136" xr:uid="{00000000-000A-0000-FFFF-FFFF00000000}">
  <cacheSource type="worksheet">
    <worksheetSource ref="H3:H139" sheet="2016.2017 List" r:id="rId2"/>
  </cacheSource>
  <cacheFields count="1">
    <cacheField name="Department" numFmtId="0">
      <sharedItems count="36">
        <s v="Heart Center"/>
        <s v="CSPD"/>
        <s v="Imaging"/>
        <s v="Lab"/>
        <s v="EEG"/>
        <s v="CSCC"/>
        <s v="Facilities"/>
        <s v="General Surgery"/>
        <s v="Neuro Surgery"/>
        <s v="Opth Surgery"/>
        <s v="Ortho Surgery"/>
        <s v="Pharmacy"/>
        <s v="Respiratory"/>
        <s v="Transport"/>
        <s v="Plastic Surgery"/>
        <s v="OR "/>
        <s v="Clinical Education"/>
        <s v="OR"/>
        <s v="Nursing"/>
        <s v="NICU"/>
        <s v="SDS"/>
        <s v="Nursing Administration"/>
        <s v="Food Services"/>
        <s v="Perfusion"/>
        <s v="Audiology"/>
        <s v="Respiratory Care"/>
        <s v="Neurophysiology"/>
        <s v="Operating Room"/>
        <s v="Virology"/>
        <s v="Interventional Rad"/>
        <s v="PICU"/>
        <s v="CPD"/>
        <s v="Radiology"/>
        <s v="Pediatrics Surgery"/>
        <s v="Professional Practice"/>
        <s v="IT"/>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YATT, Nick A." refreshedDate="42016.623658680553" createdVersion="4" refreshedVersion="4" minRefreshableVersion="3" recordCount="60" xr:uid="{00000000-000A-0000-FFFF-FFFF01000000}">
  <cacheSource type="worksheet">
    <worksheetSource ref="A3:H62" sheet="2016.2017 List" r:id="rId2"/>
  </cacheSource>
  <cacheFields count="7">
    <cacheField name="Project Name" numFmtId="0">
      <sharedItems/>
    </cacheField>
    <cacheField name="Description" numFmtId="0">
      <sharedItems longText="1"/>
    </cacheField>
    <cacheField name="Justification" numFmtId="0">
      <sharedItems containsBlank="1" longText="1"/>
    </cacheField>
    <cacheField name="Funding Source" numFmtId="0">
      <sharedItems count="6">
        <s v="Strategic"/>
        <s v="Base Equipment"/>
        <s v="Base Infrastructure"/>
        <s v="Base Construction"/>
        <s v="Facility Base Discretionary IT"/>
        <s v="Strategic Equipment"/>
      </sharedItems>
    </cacheField>
    <cacheField name="Reasoning" numFmtId="0">
      <sharedItems containsBlank="1" count="5">
        <m/>
        <s v="Technology/efficiency"/>
        <s v="Growth"/>
        <s v="Minimally past useful life"/>
        <s v="Significant past useful life"/>
      </sharedItems>
    </cacheField>
    <cacheField name="Cost" numFmtId="43">
      <sharedItems containsMixedTypes="1" containsNumber="1" minValue="114750" maxValue="4717184"/>
    </cacheField>
    <cacheField name="Departmen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6">
  <r>
    <x v="0"/>
  </r>
  <r>
    <x v="1"/>
  </r>
  <r>
    <x v="1"/>
  </r>
  <r>
    <x v="2"/>
  </r>
  <r>
    <x v="0"/>
  </r>
  <r>
    <x v="3"/>
  </r>
  <r>
    <x v="2"/>
  </r>
  <r>
    <x v="2"/>
  </r>
  <r>
    <x v="3"/>
  </r>
  <r>
    <x v="2"/>
  </r>
  <r>
    <x v="4"/>
  </r>
  <r>
    <x v="1"/>
  </r>
  <r>
    <x v="3"/>
  </r>
  <r>
    <x v="0"/>
  </r>
  <r>
    <x v="5"/>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6"/>
  </r>
  <r>
    <x v="7"/>
  </r>
  <r>
    <x v="2"/>
  </r>
  <r>
    <x v="8"/>
  </r>
  <r>
    <x v="8"/>
  </r>
  <r>
    <x v="9"/>
  </r>
  <r>
    <x v="10"/>
  </r>
  <r>
    <x v="10"/>
  </r>
  <r>
    <x v="11"/>
  </r>
  <r>
    <x v="11"/>
  </r>
  <r>
    <x v="12"/>
  </r>
  <r>
    <x v="13"/>
  </r>
  <r>
    <x v="13"/>
  </r>
  <r>
    <x v="13"/>
  </r>
  <r>
    <x v="14"/>
  </r>
  <r>
    <x v="14"/>
  </r>
  <r>
    <x v="15"/>
  </r>
  <r>
    <x v="2"/>
  </r>
  <r>
    <x v="2"/>
  </r>
  <r>
    <x v="16"/>
  </r>
  <r>
    <x v="16"/>
  </r>
  <r>
    <x v="17"/>
  </r>
  <r>
    <x v="18"/>
  </r>
  <r>
    <x v="19"/>
  </r>
  <r>
    <x v="20"/>
  </r>
  <r>
    <x v="13"/>
  </r>
  <r>
    <x v="21"/>
  </r>
  <r>
    <x v="22"/>
  </r>
  <r>
    <x v="23"/>
  </r>
  <r>
    <x v="24"/>
  </r>
  <r>
    <x v="20"/>
  </r>
  <r>
    <x v="25"/>
  </r>
  <r>
    <x v="25"/>
  </r>
  <r>
    <x v="26"/>
  </r>
  <r>
    <x v="27"/>
  </r>
  <r>
    <x v="27"/>
  </r>
  <r>
    <x v="28"/>
  </r>
  <r>
    <x v="29"/>
  </r>
  <r>
    <x v="30"/>
  </r>
  <r>
    <x v="13"/>
  </r>
  <r>
    <x v="13"/>
  </r>
  <r>
    <x v="22"/>
  </r>
  <r>
    <x v="27"/>
  </r>
  <r>
    <x v="27"/>
  </r>
  <r>
    <x v="23"/>
  </r>
  <r>
    <x v="23"/>
  </r>
  <r>
    <x v="11"/>
  </r>
  <r>
    <x v="29"/>
  </r>
  <r>
    <x v="27"/>
  </r>
  <r>
    <x v="27"/>
  </r>
  <r>
    <x v="31"/>
  </r>
  <r>
    <x v="32"/>
  </r>
  <r>
    <x v="32"/>
  </r>
  <r>
    <x v="32"/>
  </r>
  <r>
    <x v="16"/>
  </r>
  <r>
    <x v="16"/>
  </r>
  <r>
    <x v="27"/>
  </r>
  <r>
    <x v="25"/>
  </r>
  <r>
    <x v="25"/>
  </r>
  <r>
    <x v="0"/>
  </r>
  <r>
    <x v="19"/>
  </r>
  <r>
    <x v="33"/>
  </r>
  <r>
    <x v="32"/>
  </r>
  <r>
    <x v="28"/>
  </r>
  <r>
    <x v="11"/>
  </r>
  <r>
    <x v="11"/>
  </r>
  <r>
    <x v="31"/>
  </r>
  <r>
    <x v="31"/>
  </r>
  <r>
    <x v="31"/>
  </r>
  <r>
    <x v="31"/>
  </r>
  <r>
    <x v="31"/>
  </r>
  <r>
    <x v="34"/>
  </r>
  <r>
    <x v="23"/>
  </r>
  <r>
    <x v="21"/>
  </r>
  <r>
    <x v="32"/>
  </r>
  <r>
    <x v="32"/>
  </r>
  <r>
    <x v="32"/>
  </r>
  <r>
    <x v="35"/>
  </r>
  <r>
    <x v="35"/>
  </r>
  <r>
    <x v="35"/>
  </r>
</pivotCacheRecords>
</file>

<file path=xl/pivotCache/pivotCacheRecords2.xml><?xml version="1.0" encoding="utf-8"?>
<pivotCacheRecords xmlns="http://schemas.openxmlformats.org/spreadsheetml/2006/main" xmlns:r="http://schemas.openxmlformats.org/officeDocument/2006/relationships" count="60">
  <r>
    <s v="Children's Specialty Care Center "/>
    <s v="Fit out of CT, pre/post room and OR shell space at Children's Specialty Care Center; Surgical equipment for CSCC, IT hardware, desktop and software to support new procedure and OR spaces."/>
    <s v="The equipment requested will allow our surgeons and proceduralists to perform new or increased numbers of cases at the CSCC.  It will also increase the space available for revenue-producing activity."/>
    <x v="0"/>
    <x v="0"/>
    <n v="131790"/>
    <s v="CSCC"/>
  </r>
  <r>
    <s v="Children's Specialty Care Center "/>
    <s v="Fit out of CT, pre/post room and OR shell space at Children's Specialty Care Center; Surgical equipment for CSCC, IT hardware, desktop and software to support new procedure and OR spaces."/>
    <s v="The equipment requested will allow our surgeons and proceduralists to perform new or increased numbers of cases at the CSCC.  It will also increase the space available for revenue-producing activity."/>
    <x v="0"/>
    <x v="0"/>
    <n v="1526790"/>
    <s v="CSCC"/>
  </r>
  <r>
    <s v="Picture Archive Communication System (PACS) Replacement"/>
    <s v="Picture Archive Communication System (PACS) Replacement"/>
    <s v="Replace system to meet new requirements for workflow."/>
    <x v="1"/>
    <x v="1"/>
    <n v="1100000"/>
    <s v="Imaging"/>
  </r>
  <r>
    <s v="Mass Spectrometer"/>
    <s v="2 new mass spectrometers for the CALM Laboratory in IOH building.  Instruments allow for consolidation on a single platform of instruments and expansion in patient testing.  These will be installed in the combined laboratory in IOH building."/>
    <s v="Mass spetrometry allows for reduced laboratory testing costs versus other testing options.  In addition, new metabolic diagnostic and confirmation testing keeps in pace with advances in newborn screening capabilities.   "/>
    <x v="1"/>
    <x v="2"/>
    <n v="750000"/>
    <s v="Lab"/>
  </r>
  <r>
    <s v="EEG source imaging and EEG-fMRI"/>
    <s v="Adds clinical capabilities of EEG source imaging to localize abnormal brain wave activity in the treatment of intractable epilepsy.  Provides FDA approved equipment to provide clinical capability to provide these studies."/>
    <s v="Adds clincial tests to Pediatric Epilepsy Center and SLCH EEG laboratory.  This is a US News capability Checklist item.  EEG-fMRI is an emerging clinical activity- SLCH would be the first pediatric site with this capability in the US when it is FDA approved.  If 2015 capital budget request is approved, the cost for this year will be ~ $200,000, otherwise this project will cost ~ $300,000.  Unable to obtain quotes this far in advance, but this is an estimate based on current costs."/>
    <x v="1"/>
    <x v="0"/>
    <n v="300000"/>
    <s v="EEG"/>
  </r>
  <r>
    <s v="Picture Archive Communication System (PACS)"/>
    <s v="Yearly PACS updates are required to maintian the radiology information system and overall image data/clinical workflow."/>
    <s v="Replace monitors, add storage, install system upgrades"/>
    <x v="1"/>
    <x v="3"/>
    <n v="237759"/>
    <s v="Imaging"/>
  </r>
  <r>
    <s v="1st. Floor Chapel facelift"/>
    <s v="Chapel needs new carpet, millwork repaired, ceiling tile replacement, and lighting replacement."/>
    <s v="Chapel has not been touched for many years. It is looking tired and needs to be upgraded."/>
    <x v="2"/>
    <x v="0"/>
    <s v="No price submitted"/>
    <s v="Facilities"/>
  </r>
  <r>
    <s v="1st fl. Public space and histroy wall renovation"/>
    <s v="This waiting area has worn out furniture, carpet, ceiling tiles, lighting and paint. In addition the history wall display needs to be updated and including information and finishes"/>
    <s v="The FF&amp;E in this area as well as the history wall are worn and damaged"/>
    <x v="3"/>
    <x v="0"/>
    <s v="No price submitted"/>
    <s v="Facilities"/>
  </r>
  <r>
    <s v="Childrens Place walk link upgrades"/>
    <s v="Children's Place walk link needs new carpet, ceiling tile, hardware repair, lighting upgrade, and painting."/>
    <s v="Due to the excessive amount of traffic the finishes in the link show an extreme amount of wear and tear. "/>
    <x v="2"/>
    <x v="0"/>
    <s v="No price submitted"/>
    <s v="Facilities"/>
  </r>
  <r>
    <s v="Auditorium renovation"/>
    <s v="Auditorium need new carpet, lighting upgrade, new interior design, patching and painting. Possible replacement of all theater seating."/>
    <s v="All finishes for this dated space need to be replaced. Carpet on the walls along with old carpet and furniture make this a target for a renovation."/>
    <x v="2"/>
    <x v="0"/>
    <s v="No price submitted"/>
    <s v="Facilities"/>
  </r>
  <r>
    <s v="Administration Boardroom Renovation"/>
    <s v="Boardroom need new carpet walls refinished, ceiling tiles replaced, lighting upgrade, new furniture, and paint."/>
    <s v="Boardroom is outdated and needs a facelift. Carpet is old and needs replaced. All finishes are outdated and need to be updated with new. Ceiling is a splined ceiling and needs to be replaced with new lay in."/>
    <x v="2"/>
    <x v="0"/>
    <s v="No price submitted"/>
    <s v="Facilities"/>
  </r>
  <r>
    <s v="4th Floor flooring replacement"/>
    <s v="the public corridor carpet is worn out and stained. This carpet needs to be replaced."/>
    <s v="This carpet is in need of replacement. This carpet is beyond its life expectancy."/>
    <x v="2"/>
    <x v="0"/>
    <s v="No price submitted"/>
    <s v="Facilities"/>
  </r>
  <r>
    <s v="4th Floor Therapy Services Renovation"/>
    <s v="Therapy Services needs new flooring, case work, furniture, and painting."/>
    <s v="Therapy Services has tons of traffic and the finishes are worn and dirty. The case work is broken and the furniture is stained. Painting and a lighting upgrade will also help out this unit for both patients and staff."/>
    <x v="2"/>
    <x v="0"/>
    <s v="No price submitted"/>
    <s v="Facilities"/>
  </r>
  <r>
    <s v="5 South public space renovation"/>
    <s v="The public space (corridors) in 5 South low rise needs the carpet and ceiling replaced."/>
    <s v="The 5th floor low rise carpet and ceiling tile is worn, stained, and is no longer maintainable. Recommended to replace both carpet and celing tile with grid."/>
    <x v="2"/>
    <x v="0"/>
    <s v="No price submitted"/>
    <s v="Facilities"/>
  </r>
  <r>
    <s v="7th Floor Carpet Replacement"/>
    <s v="7th floor has two areas that have existing carpet that needs to replaced."/>
    <s v="7th floor cooridor carpet and 7E Med unit has old carpet that is beyond its life and needs to be replaced. Carpet is worn and stained"/>
    <x v="2"/>
    <x v="0"/>
    <s v="No price submitted"/>
    <s v="Facilities"/>
  </r>
  <r>
    <s v="11th floor ceiling replacement"/>
    <s v="Replacement of the public space ceiling on the 11th floor."/>
    <s v="Ceiling in this area has been damaged and is aesthetically comprimised. Replacement of ceiling pads and some track is required."/>
    <x v="2"/>
    <x v="0"/>
    <s v="No price submitted"/>
    <s v="Facilities"/>
  </r>
  <r>
    <s v="Air Handler 1,2, 8, 9 &amp; 15 revival"/>
    <s v="Air Handler 1,2,8,9 &amp;15 revival"/>
    <s v="AHU functions are wearing and are in need of replacement"/>
    <x v="2"/>
    <x v="0"/>
    <s v="No price submitted"/>
    <s v="Facilities"/>
  </r>
  <r>
    <s v="Air Handler 16, 18 &amp; 19 revival"/>
    <s v="Air Handler 16, 18 &amp; 19 revival"/>
    <s v="AHU functions are wearing and are in need of replacement"/>
    <x v="2"/>
    <x v="0"/>
    <s v="No price submitted"/>
    <s v="Facilities"/>
  </r>
  <r>
    <s v="Atrium Renovation"/>
    <s v="New ceiling tile,lighting, carpeting, artwork, painting,awnings, furniture, aswell as a redesign of some of the mechanical displays."/>
    <s v="Atrium is the focal point for Childrens and sees a lot of traffic. We have not done much to this space for several years and it is starting to show. A full renovation is reqired"/>
    <x v="2"/>
    <x v="0"/>
    <s v="No price submitted"/>
    <s v="Facilities"/>
  </r>
  <r>
    <s v="ATS 1 &amp; 15 Replacement"/>
    <s v="ATS 1 &amp; 15 Replacement project. ATS-1 is a 260 amp/480 volt, ATS-15 is a 600 amp/480 volt"/>
    <s v="Existing ATS is 30 years old and beyond life expectancy "/>
    <x v="2"/>
    <x v="0"/>
    <s v="No price submitted"/>
    <s v="Facilities"/>
  </r>
  <r>
    <s v="ATS 5 - MCC-E3 "/>
    <s v="Replacement of ATS 5 - MCC-E3  ATS-5 600Amp/480 Volt"/>
    <s v="Existing ATS is 30 years old and beyond life expectancy and parts for the MCC are hard to find."/>
    <x v="2"/>
    <x v="0"/>
    <s v="No price submitted"/>
    <s v="Facilities"/>
  </r>
  <r>
    <s v="ATS 6,11 through 13 Replacement project     "/>
    <s v=" Replace ATS 6,11 through 13 "/>
    <s v="Existing ATS is 30 years old and beyond life expectancy "/>
    <x v="2"/>
    <x v="0"/>
    <s v="No price submitted"/>
    <s v="Facilities"/>
  </r>
  <r>
    <s v="ATS 7 &amp; MCC-E5 Replacement"/>
    <s v="ATS 7 - MCC-E5  ATS-7 1000 Amp/480 Volt"/>
    <s v="Existing ATS is 30 years old and beyond life expectancy and parts for the MCC are getting hard to find."/>
    <x v="2"/>
    <x v="0"/>
    <s v="No price submitted"/>
    <s v="Facilities"/>
  </r>
  <r>
    <s v="ATS 16 &amp; 17 Replacement"/>
    <s v="ATS 16 &amp; 17 Replacement project            ATS-2 400 Amp/480 Volt, ATS-16  600 Amp/120/208Volt, ATS-17  600 AMP/120/208 Volt"/>
    <s v="Existing ATS is 30 years old and beyond life expectancy "/>
    <x v="2"/>
    <x v="0"/>
    <s v="No price submitted"/>
    <s v="Facilities"/>
  </r>
  <r>
    <s v="Audiology Carpet and ceiling replacement"/>
    <s v="3rd floor Audiology waiting room and testing boothes need the carpet and ceiling tile replaced due to the age and conditon."/>
    <s v="Carpet in the waiting room is worn out in the seams and have several spots that are stained beyond cleaning. The ceiling tile is in poor condition and some track nneds to be replaced as well."/>
    <x v="2"/>
    <x v="0"/>
    <s v="No price submitted"/>
    <s v="Facilities"/>
  </r>
  <r>
    <s v="Cast iron pipe replacement"/>
    <s v="Replace original cast pipe including risers and horizontal runs"/>
    <s v="Existing piping is 30 years old and is worn out and filling up "/>
    <x v="2"/>
    <x v="0"/>
    <s v="No price submitted"/>
    <s v="Facilities"/>
  </r>
  <r>
    <s v="Cath Labs Upgrade"/>
    <s v="Current Cath Lab need to have the tray floor replaced, wall patched and painted, new ceilind and grid repair or replacement, case work repair, and lighting upgraded to new bulbs possibly LED suubstitute."/>
    <s v="Cath Lab tray floor is in need of replacement due to its current condition. Ceiling is damaged and needs replaced due to wear and age.  A mylar clean tile would be preferred for this area due to the type of procedures being performed. "/>
    <x v="2"/>
    <x v="0"/>
    <s v="No price submitted"/>
    <s v="Facilities"/>
  </r>
  <r>
    <s v="Domestic Cold Water Booster Pumps"/>
    <s v="Replace existing Domestic Cold water Booster pumps"/>
    <s v="Existing pump 30 years old and beyond life expectancy and needed for additional capacity needed for New tower."/>
    <x v="2"/>
    <x v="0"/>
    <s v="No price submitted"/>
    <s v="Facilities"/>
  </r>
  <r>
    <s v="Facility Operations Carpet replacement"/>
    <s v="Repace carpeting throughout office suite"/>
    <s v="carpet worn  and presenting trip hazard in reception area. Original to department many stains that are not cleanable. "/>
    <x v="2"/>
    <x v="0"/>
    <s v="No price submitted"/>
    <s v="Facilities"/>
  </r>
  <r>
    <s v="3 Air Handler Heat Wheels"/>
    <s v="Replace existing air handler heat wheels"/>
    <s v="Existing heatwheels are well over the life expectancy and are functioning inefficiently."/>
    <x v="2"/>
    <x v="0"/>
    <s v="No price submitted"/>
    <s v="Facilities"/>
  </r>
  <r>
    <s v="HIM Face lift"/>
    <s v="Replace some case work, Replace some furnature,  Paint, Carpet, Ceiling tile replacement"/>
    <s v="Area showing age"/>
    <x v="2"/>
    <x v="0"/>
    <s v="No price submitted"/>
    <s v="Facilities"/>
  </r>
  <r>
    <s v="LL Public space renovation"/>
    <s v="New Flooring, wall protection, ceiling tile and grid work,lighting upgrade, and full paint."/>
    <s v="Lower level area taks a lot of abuse from deliveries, food and nutrition and materials management. This area needs new finishes as well as an overall upgrade."/>
    <x v="2"/>
    <x v="0"/>
    <s v="No price submitted"/>
    <s v="Facilities"/>
  </r>
  <r>
    <s v="MCC-E6 Replacement"/>
    <s v="MCC-E6 400 Amp 480 Volt Single disconnect"/>
    <s v="Existing MCC is 30 years old and beyond life expectancy and parts for the MCC are hard to find."/>
    <x v="2"/>
    <x v="0"/>
    <s v="No price submitted"/>
    <s v="Facilities"/>
  </r>
  <r>
    <s v="MCC-N2 Replacement"/>
    <s v="MCC-N2 400 Amp 480 Volt 6 Buckets"/>
    <s v="Existing MCC is 30 years old and beyond life expectancy and parts for the MCC are hard to find."/>
    <x v="2"/>
    <x v="0"/>
    <s v="No price submitted"/>
    <s v="Facilities"/>
  </r>
  <r>
    <s v="Replace existing virtical blinds on all exterior windows with Mecho Shades"/>
    <s v="Replace existingvirtical blinds with Mecho Shades"/>
    <s v="Existing vertical blinds in poor condition, slats missing and or no longer operate with pull cords"/>
    <x v="2"/>
    <x v="0"/>
    <s v="No price submitted"/>
    <s v="Facilities"/>
  </r>
  <r>
    <s v="5th Flr NICU Breastmilk Refrigerators"/>
    <s v="Install 36 breastmilk refrigerators (Creche Innovations Micro-Compact $1,600 each + Johnson Controls Monitoring cost) in the East section of the SLCH NICU"/>
    <m/>
    <x v="3"/>
    <x v="0"/>
    <s v="No price submitted"/>
    <s v="Facilities"/>
  </r>
  <r>
    <s v="Replace exiisting outdated nurse call"/>
    <s v="Replace remaining SLCH nursing divisions that have outdated nurse call systems, with the new standard."/>
    <m/>
    <x v="3"/>
    <x v="0"/>
    <s v="No price submitted"/>
    <s v="Facilities"/>
  </r>
  <r>
    <s v="Occ. Health Face lift"/>
    <s v="New Carpet, new lighting, new paint, case work and furniture"/>
    <s v="Occupational Health has an abundance of traffic and the finishes are worn out. It is dark and dingy. This entire space needs a renovation."/>
    <x v="2"/>
    <x v="0"/>
    <s v="No price submitted"/>
    <s v="Facilities"/>
  </r>
  <r>
    <s v="Replace Existing Parking Equipment"/>
    <s v="Replace existing lobby pay stations, Entrance/Exit lane equipment, Upgrade intercoms systems and mangement software. Quote obtained from SKIDATA for $259K plus IT expenses"/>
    <s v="The equipment is well past its useful life and routinely fails."/>
    <x v="3"/>
    <x v="0"/>
    <s v="No price submitted"/>
    <s v="Facilities"/>
  </r>
  <r>
    <s v="PL renovation of Public corridorrs/restrooms"/>
    <s v="Replace ceilings, flooring , paint walls, improve lighting, renovate public restrooms, reskin hand&amp; crash rail."/>
    <s v="Ceiling tiles damaged, grids bent, 12x12 flooring discolored and cupping in areas, Bathrooms need to be a gut remodle."/>
    <x v="2"/>
    <x v="0"/>
    <s v="No price submitted"/>
    <s v="Facilities"/>
  </r>
  <r>
    <s v="Radiology renovation"/>
    <s v="Radiology department needs new ceiling, gridwork, casework, painting, and lighting upgrade."/>
    <s v="Radiology unit is needing the worn out stained ceiling tile replaced. The casework and trim needs repaired throughout the unit and needs paint and lighting."/>
    <x v="2"/>
    <x v="0"/>
    <s v="No price submitted"/>
    <s v="Facilities"/>
  </r>
  <r>
    <s v="Record Document Updgrades"/>
    <s v="Replace exsiting view, filing, and editing infrastructure of construction documentation."/>
    <s v="Exisiting infrastructure is outdated, ineffiecient, and unsustainable"/>
    <x v="2"/>
    <x v="0"/>
    <s v="No price submitted"/>
    <s v="Facilities"/>
  </r>
  <r>
    <s v="SDS Restroom Renovation"/>
    <s v="SDS restroom needs renovation including new ceiling, floors, partitions, lighting, patced and painted."/>
    <s v="SDS restroom is overused and has old finishes that are in need of replacement. Many comments from visitors and staff have eluded to this renovation."/>
    <x v="2"/>
    <x v="0"/>
    <s v="No price submitted"/>
    <s v="Facilities"/>
  </r>
  <r>
    <s v="Security Camera Replacement and Upgrades"/>
    <s v="This request represents the third phase of replacement and upgrade of the hospital's security cameras"/>
    <s v="Many cameras are non functional or have such poor quality the cameras provide little to no useful information. BUDGET NUMBERS will need to be updated."/>
    <x v="3"/>
    <x v="0"/>
    <s v="No price submitted"/>
    <s v="Facilities"/>
  </r>
  <r>
    <s v="Social Work flooring replacemnt"/>
    <s v="Replace worn carpet and hard surface floors in Social work"/>
    <s v="Carpet and hard surfaces beyond life expectancy/ worn /tattered"/>
    <x v="2"/>
    <x v="0"/>
    <s v="No price submitted"/>
    <s v="Facilities"/>
  </r>
  <r>
    <s v="Replace Steam stations "/>
    <s v="Replace 5 Steam stations "/>
    <s v="Steam stations are original to the facility and are unreliable to provide stam pressure to equipmet on the floors."/>
    <x v="2"/>
    <x v="0"/>
    <s v="No price submitted"/>
    <s v="Facilities"/>
  </r>
  <r>
    <s v="Suite 4E Flooring replacement"/>
    <s v="Suite 4E needs the flooring replaced throughout the suite. This will inclued all carpet along with some hard surface."/>
    <s v="Suite 4E has worn out floor that is torn and stained this need to be replaced. "/>
    <x v="2"/>
    <x v="0"/>
    <s v="No price submitted"/>
    <s v="Facilities"/>
  </r>
  <r>
    <s v="Surgical Suites office renovation"/>
    <s v="Suite needs flooring, ceiling, casework,lighting and painting."/>
    <s v="Surgical Suite is a heavily used space and the finishes are  significantly worn. All finishes needs replaced in this Capital Cycle."/>
    <x v="2"/>
    <x v="0"/>
    <s v="No price submitted"/>
    <s v="Facilities"/>
  </r>
  <r>
    <s v="Video Integration Upgrade"/>
    <s v="Upgrade to video equipment for OR 9 , 11, &amp; General surgery travel cart needed for endoscopy procedures."/>
    <s v="Video software &amp; equipment is outdated and in poor working condition."/>
    <x v="4"/>
    <x v="0"/>
    <n v="268860.05000000005"/>
    <s v="General Surgery"/>
  </r>
  <r>
    <s v="Heart Center Giraffe Warmer Beds"/>
    <s v="The Giraffe Warmer is a radiant warmer that focuses on providing a thermoneutral environment for critically ill neonates:_x000a__x000a_•Keeps the critically ill infant's temperature stable_x000a_◦An innovative recessed heater design provides access during procedures._x000a_•Lets provider pre-warm up the bed to avoid cold stress to the neonate s/p surgery_x000a_•Provides everything you need for resuscitation therapy _x000a_◦Integrated SPO2 and T-Piece Resuscitation Systems allow you to access everything you need to deliver resuscitation therapy to high-risk newborns._x000a_◦The patented Baby Susan* rotating mattress minimizes unnecessary  stimulation._x000a_◦The Giraffe Warmer is fully supported with optional multi-year service coverage, technical support, and additional education and training programs._x000a_"/>
    <s v="The Heart Center is requesting 10 Giraffe warming beds to replace the 30 year old Ohio warming beds used for high-risk cardiac neonates. The Heart Center piloted and developed a modified design to the existing Ohio warming beds that allowed safe transportation of high risk cardiac neonates between the OR, cath lab, CT scanner and more. GE has worked with the Heart Center to creaet this same safe transport set-up with the Giraffe bed to replace the out-dated OHIo bed warmers. The Heart Center's patient population is compromised of approximately 50% neonates. These beds not only provide safe and a standard transport process for this patient population but also prevents hypothermia of this population which leads to a critically ill infant becoming extremely unstable."/>
    <x v="1"/>
    <x v="4"/>
    <n v="224366.8"/>
    <s v="Heart Center"/>
  </r>
  <r>
    <s v="Ultrasound Machine Replacement"/>
    <s v="Replace 2007 machine #106821"/>
    <s v="The current technology is out of date."/>
    <x v="1"/>
    <x v="1"/>
    <n v="207144"/>
    <s v="Imaging"/>
  </r>
  <r>
    <s v="Replace Instrument Washers"/>
    <s v="Replace existing instrument washers with newer version"/>
    <s v="Current instrument washers are nearing the end of their useful life. We currently have issues with the washers leaking and flooding the department with water."/>
    <x v="1"/>
    <x v="4"/>
    <n v="206503.44"/>
    <s v="CSPD"/>
  </r>
  <r>
    <s v="Interventional Radiology Room"/>
    <s v="Installation of a second Interventional Radiology Room"/>
    <s v="Since the installation of the first IR room in 2009 volumes have grown an average of 27% per year. Within the next 2 years this room will be at capacity. "/>
    <x v="5"/>
    <x v="0"/>
    <n v="4717184"/>
    <s v="Imaging"/>
  </r>
  <r>
    <s v="C-Arm Machine Replacement"/>
    <s v="Replacement of a 9800 series machine. _x000a_117559 - 2004"/>
    <s v="Increasing demands for bed-side care require fluoroscopy. OR, APC and GI demand has increased in the ICUs with increased patient acuity. An additional procedure room was added to the 7th floor requiring the use of fluoro for vascular access."/>
    <x v="1"/>
    <x v="3"/>
    <n v="173409"/>
    <s v="Imaging"/>
  </r>
  <r>
    <s v="Replace Cart Washer"/>
    <s v="Replace existing Cart washers with newer version"/>
    <s v="Current cart washer is frequently inoperable due to malfunction. This causes the technicians to hand wash case carts and instrument containers. Potential contamination issues and productivity concerns."/>
    <x v="1"/>
    <x v="4"/>
    <n v="165406.15"/>
    <s v="CSPD"/>
  </r>
  <r>
    <s v="Steris V-Pro Max"/>
    <s v="Replace Sterrad 200 and (2) NX Machines"/>
    <s v="Replace the Sterrad 200 and (2) NX sterilizers. Sterrad 200 is being phased out."/>
    <x v="1"/>
    <x v="3"/>
    <n v="147578.4"/>
    <s v="CSPD"/>
  </r>
  <r>
    <s v="UA Analyzer"/>
    <s v="Replacement of existing automated UA analyzer.  CALM laboratory has two different platforms at this time.   Will replace with a common analyzer that will meet both adult and pediatric requirements.   "/>
    <s v="Current analyzers require replacement due to age and current repair requirements.   BJC laboratory equipment selection process will define vendor by end of 2015."/>
    <x v="1"/>
    <x v="3"/>
    <n v="135000"/>
    <s v="Lab"/>
  </r>
  <r>
    <s v="GE Carescape Compact Airway Module for Heart Center &amp; PICU"/>
    <s v="The Carescape Module provides respiratory monitoring with patient spirometry and gas exchange measurement.  Currently oxygen consumption is assumed to calculate cardiac output. Since this determination is based on assumption this can lead to significant errors in calculation of cardiac output. This monitor offers measurement of venous oxygenation and venous carbon dioxide levels which does not exist with our current monitor technology. It also has the tools to help implement ventilator weaning protocols, which can reduce patients’ length of stays. The CARESCAPE Monitor B650 helps you to quickly detect cardiovascular events with accuracy. The clinical measurements can be customized to match your treatment protocols  providing specific information so that patient therapy can be initiated immediately, which could prevent further damage to the heart._x000a_"/>
    <s v="This monitor offers measurement of venous oxygenation and venous carbon dioxide levels which does not exist with our current monitor technology. The Carescape monitor will directly measure oxygen consumption and therefore eliminate inaccurate calculations regarding patients anatomy and course of care. This will result in improved patient outcomes, especially in critically ill patients and those complex infants with single ventricle anatomy in whom the assumption of  oxygen consumption is very inaccurate."/>
    <x v="1"/>
    <x v="1"/>
    <n v="127500"/>
    <s v="Heart Center"/>
  </r>
  <r>
    <s v="Chemistry Analyzer"/>
    <s v="Chemistry Analyzer (Architect) to increase capacity for testing in IOH laboratory"/>
    <s v="2 different platforms exist on the campus today for this testing.   In combined laboratory would like to have common platform to increase productivity and reduce operational costs.  "/>
    <x v="1"/>
    <x v="2"/>
    <n v="125000"/>
    <s v="Lab"/>
  </r>
  <r>
    <s v="PICU &amp; Heart Center Picco Monitors"/>
    <s v="To accommodate the demand we need to have 9 devices in total for the Heart Center and the PICU for critically ill patients.  The Heart Center currently has 1 device and the PICU has 3 devices.  Currently, neither unit has PICCO monitoring always available in critically ill patients due to only having 4 devices in use resulting in sub-optimal care to have the right equipment available for the right patients at any given time."/>
    <s v="The PiCCO system is a valuable invasive cardiac output and pulse contour analysis device. Multiple studies show its accuracy when compared to gold standard measurements of cardiac output in the cardiac catheterization laboratory utilizing the Fick method. We started using this device in critically ill patients in 2008, and since that time we use it frequently in PICU and Heart Center  patients with septic shock and cardiogenic shock as well as it is a very important piece of monitoring equipment used with post-operative transplanted patients) . Its use in this patient population provides highly valuable information in regards to the patient's systemic vascular resistance, cardiac output, and volume status. "/>
    <x v="1"/>
    <x v="2"/>
    <n v="114750"/>
    <s v="Heart Cent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0" cacheId="2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Z145:AZ182" firstHeaderRow="1" firstDataRow="1" firstDataCol="1"/>
  <pivotFields count="1">
    <pivotField axis="axisRow" showAll="0">
      <items count="37">
        <item x="24"/>
        <item x="16"/>
        <item x="31"/>
        <item x="5"/>
        <item x="1"/>
        <item x="4"/>
        <item x="6"/>
        <item x="22"/>
        <item x="7"/>
        <item x="0"/>
        <item x="2"/>
        <item x="29"/>
        <item x="35"/>
        <item x="3"/>
        <item x="8"/>
        <item x="26"/>
        <item x="19"/>
        <item x="18"/>
        <item x="21"/>
        <item x="27"/>
        <item x="9"/>
        <item x="17"/>
        <item x="15"/>
        <item x="10"/>
        <item x="33"/>
        <item x="23"/>
        <item x="11"/>
        <item x="30"/>
        <item x="14"/>
        <item x="34"/>
        <item x="32"/>
        <item x="12"/>
        <item x="25"/>
        <item x="20"/>
        <item x="13"/>
        <item x="28"/>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21" cacheId="2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H3:AI9" firstHeaderRow="1" firstDataRow="1" firstDataCol="1" rowPageCount="1" colPageCount="1"/>
  <pivotFields count="7">
    <pivotField dataField="1" showAll="0"/>
    <pivotField showAll="0"/>
    <pivotField showAll="0"/>
    <pivotField axis="axisPage" multipleItemSelectionAllowed="1" showAll="0">
      <items count="7">
        <item h="1" x="3"/>
        <item x="1"/>
        <item h="1" x="2"/>
        <item h="1" x="4"/>
        <item h="1" x="0"/>
        <item h="1" x="5"/>
        <item t="default"/>
      </items>
    </pivotField>
    <pivotField axis="axisRow" showAll="0" sortType="descending">
      <items count="6">
        <item x="2"/>
        <item x="3"/>
        <item x="4"/>
        <item x="1"/>
        <item x="0"/>
        <item t="default"/>
      </items>
      <autoSortScope>
        <pivotArea dataOnly="0" outline="0" fieldPosition="0">
          <references count="1">
            <reference field="4294967294" count="1" selected="0">
              <x v="0"/>
            </reference>
          </references>
        </pivotArea>
      </autoSortScope>
    </pivotField>
    <pivotField showAll="0"/>
    <pivotField showAll="0"/>
  </pivotFields>
  <rowFields count="1">
    <field x="4"/>
  </rowFields>
  <rowItems count="6">
    <i>
      <x v="1"/>
    </i>
    <i>
      <x/>
    </i>
    <i>
      <x v="3"/>
    </i>
    <i>
      <x v="2"/>
    </i>
    <i>
      <x v="4"/>
    </i>
    <i t="grand">
      <x/>
    </i>
  </rowItems>
  <colItems count="1">
    <i/>
  </colItems>
  <pageFields count="1">
    <pageField fld="3" hier="-1"/>
  </pageFields>
  <dataFields count="1">
    <dataField name="Count of Projec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7"/>
  <sheetViews>
    <sheetView tabSelected="1" zoomScaleNormal="100" workbookViewId="0">
      <selection activeCell="A2" sqref="A2"/>
    </sheetView>
  </sheetViews>
  <sheetFormatPr defaultRowHeight="12.5" x14ac:dyDescent="0.25"/>
  <cols>
    <col min="1" max="1" width="38.54296875" customWidth="1"/>
    <col min="2" max="2" width="12.26953125" style="5" bestFit="1" customWidth="1"/>
    <col min="3" max="3" width="13.7265625" style="5" bestFit="1" customWidth="1"/>
    <col min="4" max="4" width="12.26953125" style="5" customWidth="1"/>
    <col min="5" max="5" width="79.26953125" customWidth="1"/>
    <col min="23" max="23" width="9.1796875" style="116"/>
  </cols>
  <sheetData>
    <row r="1" spans="1:23" ht="23" x14ac:dyDescent="0.5">
      <c r="A1" s="13" t="s">
        <v>5</v>
      </c>
      <c r="B1" s="14"/>
      <c r="C1" s="15"/>
      <c r="D1" s="15"/>
      <c r="E1" s="16"/>
      <c r="W1" s="114" t="s">
        <v>49</v>
      </c>
    </row>
    <row r="2" spans="1:23" ht="20" x14ac:dyDescent="0.25">
      <c r="A2" s="24" t="s">
        <v>524</v>
      </c>
      <c r="B2" s="25"/>
      <c r="C2" s="26"/>
      <c r="D2" s="26"/>
      <c r="E2" s="27"/>
      <c r="W2" s="104" t="s">
        <v>56</v>
      </c>
    </row>
    <row r="3" spans="1:23" ht="12.75" customHeight="1" x14ac:dyDescent="0.25">
      <c r="A3" s="31"/>
      <c r="B3" s="23"/>
      <c r="C3" s="8"/>
      <c r="D3" s="8"/>
      <c r="E3" s="20"/>
      <c r="W3" s="94" t="s">
        <v>65</v>
      </c>
    </row>
    <row r="4" spans="1:23" ht="15.5" x14ac:dyDescent="0.25">
      <c r="A4" s="102" t="s">
        <v>6</v>
      </c>
      <c r="B4" s="125"/>
      <c r="C4" s="119"/>
      <c r="D4" s="120"/>
      <c r="E4" s="20"/>
      <c r="W4" s="94" t="s">
        <v>73</v>
      </c>
    </row>
    <row r="5" spans="1:23" ht="15.5" x14ac:dyDescent="0.25">
      <c r="A5" s="102" t="s">
        <v>7</v>
      </c>
      <c r="B5" s="125"/>
      <c r="C5" s="119"/>
      <c r="D5" s="120"/>
      <c r="E5" s="20"/>
      <c r="W5" s="94" t="s">
        <v>77</v>
      </c>
    </row>
    <row r="6" spans="1:23" ht="15.5" hidden="1" x14ac:dyDescent="0.25">
      <c r="A6" s="32" t="s">
        <v>21</v>
      </c>
      <c r="B6" s="101"/>
      <c r="C6" s="121"/>
      <c r="D6" s="122"/>
      <c r="E6" s="20"/>
      <c r="W6" s="94" t="s">
        <v>459</v>
      </c>
    </row>
    <row r="7" spans="1:23" ht="15.5" x14ac:dyDescent="0.35">
      <c r="A7" s="32" t="s">
        <v>496</v>
      </c>
      <c r="B7" s="126"/>
      <c r="C7" s="123"/>
      <c r="D7" s="124"/>
      <c r="E7" s="20"/>
      <c r="W7" s="94" t="s">
        <v>128</v>
      </c>
    </row>
    <row r="8" spans="1:23" ht="11.25" customHeight="1" thickBot="1" x14ac:dyDescent="0.3">
      <c r="A8" s="21"/>
      <c r="B8" s="3"/>
      <c r="C8" s="3"/>
      <c r="D8" s="3"/>
      <c r="E8" s="22"/>
      <c r="W8" s="94" t="s">
        <v>131</v>
      </c>
    </row>
    <row r="9" spans="1:23" ht="29.25" customHeight="1" thickBot="1" x14ac:dyDescent="0.3">
      <c r="A9" s="28" t="s">
        <v>0</v>
      </c>
      <c r="B9" s="28" t="s">
        <v>1</v>
      </c>
      <c r="C9" s="28" t="s">
        <v>2</v>
      </c>
      <c r="D9" s="28" t="s">
        <v>3</v>
      </c>
      <c r="E9" s="28" t="s">
        <v>20</v>
      </c>
      <c r="W9" s="94" t="s">
        <v>140</v>
      </c>
    </row>
    <row r="10" spans="1:23" ht="6.75" customHeight="1" x14ac:dyDescent="0.25">
      <c r="A10" s="17"/>
      <c r="B10" s="18"/>
      <c r="C10" s="18"/>
      <c r="D10" s="18"/>
      <c r="E10" s="19"/>
      <c r="W10" s="94" t="s">
        <v>152</v>
      </c>
    </row>
    <row r="11" spans="1:23" ht="30" customHeight="1" x14ac:dyDescent="0.25">
      <c r="A11" s="9" t="s">
        <v>9</v>
      </c>
      <c r="B11" s="12"/>
      <c r="C11" s="1">
        <v>3</v>
      </c>
      <c r="D11" s="1">
        <f>B11*C11</f>
        <v>0</v>
      </c>
      <c r="E11" s="127"/>
      <c r="W11" s="94" t="s">
        <v>155</v>
      </c>
    </row>
    <row r="12" spans="1:23" ht="11.25" customHeight="1" x14ac:dyDescent="0.25">
      <c r="A12" s="10"/>
      <c r="B12" s="11"/>
      <c r="C12" s="4"/>
      <c r="D12" s="4"/>
      <c r="E12" s="2"/>
      <c r="W12" s="94" t="s">
        <v>156</v>
      </c>
    </row>
    <row r="13" spans="1:23" ht="45.75" customHeight="1" x14ac:dyDescent="0.25">
      <c r="A13" s="9" t="s">
        <v>17</v>
      </c>
      <c r="B13" s="12"/>
      <c r="C13" s="1">
        <v>2</v>
      </c>
      <c r="D13" s="1">
        <f>B13*C13</f>
        <v>0</v>
      </c>
      <c r="E13" s="127"/>
      <c r="W13" s="94" t="s">
        <v>159</v>
      </c>
    </row>
    <row r="14" spans="1:23" ht="9.75" customHeight="1" x14ac:dyDescent="0.25">
      <c r="A14" s="10"/>
      <c r="B14" s="11"/>
      <c r="C14" s="4"/>
      <c r="D14" s="4"/>
      <c r="E14" s="2"/>
      <c r="W14" s="94" t="s">
        <v>162</v>
      </c>
    </row>
    <row r="15" spans="1:23" ht="49.5" customHeight="1" x14ac:dyDescent="0.25">
      <c r="A15" s="9" t="s">
        <v>18</v>
      </c>
      <c r="B15" s="12"/>
      <c r="C15" s="1">
        <v>3</v>
      </c>
      <c r="D15" s="1">
        <f>B15*C15</f>
        <v>0</v>
      </c>
      <c r="E15" s="127"/>
      <c r="W15" s="94" t="s">
        <v>165</v>
      </c>
    </row>
    <row r="16" spans="1:23" ht="9.75" customHeight="1" x14ac:dyDescent="0.25">
      <c r="A16" s="10"/>
      <c r="B16" s="11"/>
      <c r="C16" s="4"/>
      <c r="D16" s="4"/>
      <c r="E16" s="2"/>
      <c r="W16" s="94" t="s">
        <v>167</v>
      </c>
    </row>
    <row r="17" spans="1:23" ht="34.5" customHeight="1" x14ac:dyDescent="0.25">
      <c r="A17" s="9" t="s">
        <v>19</v>
      </c>
      <c r="B17" s="12"/>
      <c r="C17" s="1">
        <v>1</v>
      </c>
      <c r="D17" s="1">
        <f>B17*C17</f>
        <v>0</v>
      </c>
      <c r="E17" s="127"/>
      <c r="W17" s="94" t="s">
        <v>170</v>
      </c>
    </row>
    <row r="18" spans="1:23" ht="9" customHeight="1" x14ac:dyDescent="0.25">
      <c r="A18" s="10"/>
      <c r="B18" s="11"/>
      <c r="C18" s="4"/>
      <c r="D18" s="4"/>
      <c r="E18" s="2"/>
      <c r="W18" s="94" t="s">
        <v>175</v>
      </c>
    </row>
    <row r="19" spans="1:23" ht="22.5" customHeight="1" x14ac:dyDescent="0.25">
      <c r="A19" s="9" t="s">
        <v>16</v>
      </c>
      <c r="B19" s="35"/>
      <c r="C19" s="1">
        <v>2</v>
      </c>
      <c r="D19" s="1">
        <f>B19*C19</f>
        <v>0</v>
      </c>
      <c r="E19" s="127"/>
      <c r="W19" s="94" t="s">
        <v>178</v>
      </c>
    </row>
    <row r="20" spans="1:23" ht="8.25" customHeight="1" x14ac:dyDescent="0.25">
      <c r="A20" s="10"/>
      <c r="B20" s="11"/>
      <c r="C20" s="4"/>
      <c r="D20" s="4"/>
      <c r="E20" s="2"/>
      <c r="W20" s="94" t="s">
        <v>181</v>
      </c>
    </row>
    <row r="21" spans="1:23" ht="28.5" customHeight="1" x14ac:dyDescent="0.25">
      <c r="A21" s="30" t="s">
        <v>15</v>
      </c>
      <c r="B21" s="33"/>
      <c r="C21" s="1">
        <v>1</v>
      </c>
      <c r="D21" s="1">
        <f>B21*C21</f>
        <v>0</v>
      </c>
      <c r="E21" s="128"/>
      <c r="W21" s="94" t="s">
        <v>187</v>
      </c>
    </row>
    <row r="22" spans="1:23" ht="10.5" customHeight="1" x14ac:dyDescent="0.25">
      <c r="A22" s="10"/>
      <c r="B22" s="34"/>
      <c r="C22" s="4"/>
      <c r="D22" s="4"/>
      <c r="E22" s="2"/>
      <c r="W22" s="94" t="s">
        <v>196</v>
      </c>
    </row>
    <row r="23" spans="1:23" ht="8.25" customHeight="1" x14ac:dyDescent="0.25">
      <c r="W23" s="94" t="s">
        <v>199</v>
      </c>
    </row>
    <row r="24" spans="1:23" x14ac:dyDescent="0.25">
      <c r="A24" s="6" t="s">
        <v>4</v>
      </c>
      <c r="B24" s="7"/>
      <c r="C24" s="7"/>
      <c r="D24" s="7">
        <f>SUM(D11:D23)</f>
        <v>0</v>
      </c>
      <c r="W24" s="94" t="s">
        <v>464</v>
      </c>
    </row>
    <row r="25" spans="1:23" ht="6" customHeight="1" x14ac:dyDescent="0.25">
      <c r="W25" s="94" t="s">
        <v>211</v>
      </c>
    </row>
    <row r="26" spans="1:23" x14ac:dyDescent="0.25">
      <c r="A26" s="29" t="s">
        <v>8</v>
      </c>
      <c r="W26" s="94" t="s">
        <v>217</v>
      </c>
    </row>
    <row r="27" spans="1:23" ht="15.75" customHeight="1" x14ac:dyDescent="0.25">
      <c r="A27" t="s">
        <v>10</v>
      </c>
      <c r="E27" s="112"/>
      <c r="W27" s="94" t="s">
        <v>226</v>
      </c>
    </row>
    <row r="28" spans="1:23" x14ac:dyDescent="0.25">
      <c r="A28" t="s">
        <v>12</v>
      </c>
      <c r="E28" s="113"/>
      <c r="W28" s="94" t="s">
        <v>232</v>
      </c>
    </row>
    <row r="29" spans="1:23" x14ac:dyDescent="0.25">
      <c r="A29" t="s">
        <v>11</v>
      </c>
      <c r="W29" s="94" t="s">
        <v>252</v>
      </c>
    </row>
    <row r="30" spans="1:23" x14ac:dyDescent="0.25">
      <c r="W30" s="94" t="s">
        <v>255</v>
      </c>
    </row>
    <row r="31" spans="1:23" x14ac:dyDescent="0.25">
      <c r="W31" s="94" t="s">
        <v>258</v>
      </c>
    </row>
    <row r="32" spans="1:23" x14ac:dyDescent="0.25">
      <c r="W32" s="94" t="s">
        <v>261</v>
      </c>
    </row>
    <row r="33" spans="1:23" x14ac:dyDescent="0.25">
      <c r="A33" s="37"/>
      <c r="W33" s="94" t="s">
        <v>278</v>
      </c>
    </row>
    <row r="34" spans="1:23" x14ac:dyDescent="0.25">
      <c r="A34" s="37"/>
      <c r="W34" s="94" t="s">
        <v>283</v>
      </c>
    </row>
    <row r="35" spans="1:23" x14ac:dyDescent="0.25">
      <c r="A35" s="37"/>
      <c r="W35" s="94" t="s">
        <v>316</v>
      </c>
    </row>
    <row r="36" spans="1:23" x14ac:dyDescent="0.25">
      <c r="A36" s="37"/>
      <c r="W36" s="94" t="s">
        <v>328</v>
      </c>
    </row>
    <row r="37" spans="1:23" x14ac:dyDescent="0.25">
      <c r="A37" s="37"/>
      <c r="W37" s="94" t="s">
        <v>338</v>
      </c>
    </row>
    <row r="38" spans="1:23" x14ac:dyDescent="0.25">
      <c r="A38" s="37"/>
      <c r="W38" s="94" t="s">
        <v>321</v>
      </c>
    </row>
    <row r="39" spans="1:23" x14ac:dyDescent="0.25">
      <c r="A39" s="37"/>
      <c r="W39" s="94" t="s">
        <v>348</v>
      </c>
    </row>
    <row r="40" spans="1:23" x14ac:dyDescent="0.25">
      <c r="A40" s="37"/>
      <c r="W40" s="94" t="s">
        <v>61</v>
      </c>
    </row>
    <row r="41" spans="1:23" x14ac:dyDescent="0.25">
      <c r="W41" s="94" t="s">
        <v>84</v>
      </c>
    </row>
    <row r="42" spans="1:23" x14ac:dyDescent="0.25">
      <c r="W42" s="94" t="s">
        <v>88</v>
      </c>
    </row>
    <row r="43" spans="1:23" x14ac:dyDescent="0.25">
      <c r="W43" s="94" t="s">
        <v>97</v>
      </c>
    </row>
    <row r="44" spans="1:23" x14ac:dyDescent="0.25">
      <c r="W44" s="94" t="s">
        <v>102</v>
      </c>
    </row>
    <row r="45" spans="1:23" x14ac:dyDescent="0.25">
      <c r="W45" s="94" t="s">
        <v>105</v>
      </c>
    </row>
    <row r="46" spans="1:23" x14ac:dyDescent="0.25">
      <c r="W46" s="94" t="s">
        <v>134</v>
      </c>
    </row>
    <row r="47" spans="1:23" x14ac:dyDescent="0.25">
      <c r="W47" s="94" t="s">
        <v>137</v>
      </c>
    </row>
    <row r="48" spans="1:23" x14ac:dyDescent="0.25">
      <c r="W48" s="94" t="s">
        <v>149</v>
      </c>
    </row>
    <row r="49" spans="23:23" x14ac:dyDescent="0.25">
      <c r="W49" s="94" t="s">
        <v>193</v>
      </c>
    </row>
    <row r="50" spans="23:23" x14ac:dyDescent="0.25">
      <c r="W50" s="94" t="s">
        <v>473</v>
      </c>
    </row>
    <row r="51" spans="23:23" x14ac:dyDescent="0.25">
      <c r="W51" s="94" t="s">
        <v>497</v>
      </c>
    </row>
    <row r="52" spans="23:23" x14ac:dyDescent="0.25">
      <c r="W52" s="94" t="s">
        <v>238</v>
      </c>
    </row>
    <row r="53" spans="23:23" x14ac:dyDescent="0.25">
      <c r="W53" s="94" t="s">
        <v>263</v>
      </c>
    </row>
    <row r="54" spans="23:23" x14ac:dyDescent="0.25">
      <c r="W54" s="94" t="s">
        <v>273</v>
      </c>
    </row>
    <row r="55" spans="23:23" x14ac:dyDescent="0.25">
      <c r="W55" s="94" t="s">
        <v>287</v>
      </c>
    </row>
    <row r="56" spans="23:23" x14ac:dyDescent="0.25">
      <c r="W56" s="94" t="s">
        <v>290</v>
      </c>
    </row>
    <row r="57" spans="23:23" x14ac:dyDescent="0.25">
      <c r="W57" s="94" t="s">
        <v>294</v>
      </c>
    </row>
    <row r="58" spans="23:23" x14ac:dyDescent="0.25">
      <c r="W58" s="94" t="s">
        <v>299</v>
      </c>
    </row>
    <row r="59" spans="23:23" x14ac:dyDescent="0.25">
      <c r="W59" s="94" t="s">
        <v>303</v>
      </c>
    </row>
    <row r="60" spans="23:23" x14ac:dyDescent="0.25">
      <c r="W60" s="94" t="s">
        <v>312</v>
      </c>
    </row>
    <row r="61" spans="23:23" x14ac:dyDescent="0.25">
      <c r="W61" s="94" t="s">
        <v>372</v>
      </c>
    </row>
    <row r="62" spans="23:23" x14ac:dyDescent="0.25">
      <c r="W62" s="94" t="s">
        <v>377</v>
      </c>
    </row>
    <row r="63" spans="23:23" x14ac:dyDescent="0.25">
      <c r="W63" s="94" t="s">
        <v>379</v>
      </c>
    </row>
    <row r="64" spans="23:23" x14ac:dyDescent="0.25">
      <c r="W64" s="115" t="s">
        <v>385</v>
      </c>
    </row>
    <row r="65" spans="23:23" x14ac:dyDescent="0.25">
      <c r="W65" s="115" t="s">
        <v>387</v>
      </c>
    </row>
    <row r="66" spans="23:23" x14ac:dyDescent="0.25">
      <c r="W66" s="115" t="s">
        <v>390</v>
      </c>
    </row>
    <row r="67" spans="23:23" x14ac:dyDescent="0.25">
      <c r="W67" s="94" t="s">
        <v>305</v>
      </c>
    </row>
    <row r="68" spans="23:23" x14ac:dyDescent="0.25">
      <c r="W68" s="94" t="s">
        <v>309</v>
      </c>
    </row>
    <row r="69" spans="23:23" x14ac:dyDescent="0.25">
      <c r="W69" s="94" t="s">
        <v>310</v>
      </c>
    </row>
    <row r="70" spans="23:23" x14ac:dyDescent="0.25">
      <c r="W70" s="94" t="s">
        <v>91</v>
      </c>
    </row>
    <row r="71" spans="23:23" x14ac:dyDescent="0.25">
      <c r="W71" s="94" t="s">
        <v>184</v>
      </c>
    </row>
    <row r="72" spans="23:23" x14ac:dyDescent="0.25">
      <c r="W72" s="94" t="s">
        <v>190</v>
      </c>
    </row>
    <row r="73" spans="23:23" x14ac:dyDescent="0.25">
      <c r="W73" s="94" t="s">
        <v>208</v>
      </c>
    </row>
    <row r="74" spans="23:23" x14ac:dyDescent="0.25">
      <c r="W74" s="94" t="s">
        <v>270</v>
      </c>
    </row>
    <row r="75" spans="23:23" x14ac:dyDescent="0.25">
      <c r="W75" s="94" t="s">
        <v>296</v>
      </c>
    </row>
    <row r="76" spans="23:23" x14ac:dyDescent="0.25">
      <c r="W76" s="94" t="s">
        <v>414</v>
      </c>
    </row>
    <row r="77" spans="23:23" x14ac:dyDescent="0.25">
      <c r="W77" s="94" t="s">
        <v>423</v>
      </c>
    </row>
    <row r="78" spans="23:23" x14ac:dyDescent="0.25">
      <c r="W78" s="94" t="s">
        <v>430</v>
      </c>
    </row>
    <row r="79" spans="23:23" x14ac:dyDescent="0.25">
      <c r="W79" s="94" t="s">
        <v>434</v>
      </c>
    </row>
    <row r="80" spans="23:23" x14ac:dyDescent="0.25">
      <c r="W80" s="94"/>
    </row>
    <row r="81" spans="23:23" x14ac:dyDescent="0.25">
      <c r="W81" s="94"/>
    </row>
    <row r="82" spans="23:23" x14ac:dyDescent="0.25">
      <c r="W82" s="94"/>
    </row>
    <row r="83" spans="23:23" x14ac:dyDescent="0.25">
      <c r="W83" s="94"/>
    </row>
    <row r="84" spans="23:23" x14ac:dyDescent="0.25">
      <c r="W84" s="94"/>
    </row>
    <row r="85" spans="23:23" x14ac:dyDescent="0.25">
      <c r="W85" s="94"/>
    </row>
    <row r="86" spans="23:23" x14ac:dyDescent="0.25">
      <c r="W86" s="94"/>
    </row>
    <row r="87" spans="23:23" x14ac:dyDescent="0.25">
      <c r="W87" s="94"/>
    </row>
    <row r="88" spans="23:23" x14ac:dyDescent="0.25">
      <c r="W88" s="94"/>
    </row>
    <row r="89" spans="23:23" x14ac:dyDescent="0.25">
      <c r="W89" s="94"/>
    </row>
    <row r="90" spans="23:23" x14ac:dyDescent="0.25">
      <c r="W90" s="94"/>
    </row>
    <row r="91" spans="23:23" x14ac:dyDescent="0.25">
      <c r="W91" s="94"/>
    </row>
    <row r="92" spans="23:23" x14ac:dyDescent="0.25">
      <c r="W92" s="94"/>
    </row>
    <row r="93" spans="23:23" x14ac:dyDescent="0.25">
      <c r="W93" s="94"/>
    </row>
    <row r="94" spans="23:23" x14ac:dyDescent="0.25">
      <c r="W94" s="94"/>
    </row>
    <row r="95" spans="23:23" x14ac:dyDescent="0.25">
      <c r="W95" s="94"/>
    </row>
    <row r="96" spans="23:23" x14ac:dyDescent="0.25">
      <c r="W96" s="94"/>
    </row>
    <row r="97" spans="23:23" x14ac:dyDescent="0.25">
      <c r="W97" s="94"/>
    </row>
  </sheetData>
  <phoneticPr fontId="12" type="noConversion"/>
  <printOptions horizontalCentered="1"/>
  <pageMargins left="0" right="0" top="0" bottom="0" header="0" footer="0"/>
  <pageSetup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BA182"/>
  <sheetViews>
    <sheetView topLeftCell="C1" workbookViewId="0">
      <selection activeCell="F19" sqref="F19"/>
    </sheetView>
  </sheetViews>
  <sheetFormatPr defaultRowHeight="12.5" x14ac:dyDescent="0.25"/>
  <cols>
    <col min="1" max="1" width="48" customWidth="1"/>
    <col min="2" max="2" width="68.81640625" style="57" customWidth="1"/>
    <col min="3" max="3" width="43" style="57" customWidth="1"/>
    <col min="4" max="4" width="27.1796875" bestFit="1" customWidth="1"/>
    <col min="5" max="5" width="27.7265625" customWidth="1"/>
    <col min="6" max="6" width="20.1796875" style="59" bestFit="1" customWidth="1"/>
    <col min="7" max="7" width="15.26953125" style="59" hidden="1" customWidth="1"/>
    <col min="8" max="8" width="19.1796875" customWidth="1"/>
    <col min="9" max="9" width="32.1796875" customWidth="1"/>
    <col min="10" max="10" width="13.1796875" customWidth="1"/>
    <col min="11" max="11" width="10" hidden="1" customWidth="1"/>
    <col min="12" max="12" width="23" bestFit="1" customWidth="1"/>
    <col min="13" max="30" width="9.1796875" hidden="1" customWidth="1"/>
    <col min="31" max="31" width="26.7265625" hidden="1" customWidth="1"/>
    <col min="32" max="33" width="9.1796875" hidden="1" customWidth="1"/>
    <col min="34" max="34" width="25.453125" hidden="1" customWidth="1"/>
    <col min="35" max="35" width="27.7265625" hidden="1" customWidth="1"/>
    <col min="36" max="36" width="31.54296875" hidden="1" customWidth="1"/>
    <col min="37" max="37" width="21.453125" hidden="1" customWidth="1"/>
    <col min="38" max="38" width="9.1796875" hidden="1" customWidth="1"/>
    <col min="39" max="39" width="14" customWidth="1"/>
    <col min="52" max="52" width="22.54296875" hidden="1" customWidth="1"/>
    <col min="53" max="53" width="0" hidden="1" customWidth="1"/>
  </cols>
  <sheetData>
    <row r="1" spans="1:39" ht="21" x14ac:dyDescent="0.5">
      <c r="A1" s="38" t="s">
        <v>22</v>
      </c>
      <c r="B1" s="39"/>
      <c r="C1" s="39"/>
      <c r="D1" s="40"/>
      <c r="E1" s="40"/>
      <c r="F1" s="41"/>
      <c r="G1" s="41"/>
      <c r="AD1" t="s">
        <v>23</v>
      </c>
      <c r="AE1" t="s">
        <v>24</v>
      </c>
      <c r="AH1" s="60" t="s">
        <v>25</v>
      </c>
      <c r="AI1" t="s">
        <v>26</v>
      </c>
    </row>
    <row r="2" spans="1:39" ht="18.5" x14ac:dyDescent="0.45">
      <c r="A2" s="40"/>
      <c r="B2" s="39"/>
      <c r="C2" s="39"/>
      <c r="D2" s="40"/>
      <c r="E2" s="40"/>
      <c r="F2" s="42">
        <f>SUBTOTAL(9,F4:F1390)</f>
        <v>0</v>
      </c>
      <c r="G2" s="42"/>
      <c r="R2">
        <f t="shared" ref="R2" si="0">SUBTOTAL(9,R4:R107)</f>
        <v>0</v>
      </c>
      <c r="AD2" t="s">
        <v>27</v>
      </c>
      <c r="AE2" t="s">
        <v>28</v>
      </c>
    </row>
    <row r="3" spans="1:39" ht="29" x14ac:dyDescent="0.35">
      <c r="A3" s="43" t="s">
        <v>29</v>
      </c>
      <c r="B3" s="44" t="s">
        <v>30</v>
      </c>
      <c r="C3" s="44" t="s">
        <v>31</v>
      </c>
      <c r="D3" s="43" t="s">
        <v>25</v>
      </c>
      <c r="E3" s="43" t="s">
        <v>32</v>
      </c>
      <c r="F3" s="45" t="s">
        <v>33</v>
      </c>
      <c r="G3" s="45" t="s">
        <v>34</v>
      </c>
      <c r="H3" s="43" t="s">
        <v>35</v>
      </c>
      <c r="I3" s="43" t="s">
        <v>36</v>
      </c>
      <c r="J3" s="43" t="s">
        <v>37</v>
      </c>
      <c r="K3" s="44" t="s">
        <v>38</v>
      </c>
      <c r="L3" s="43" t="s">
        <v>39</v>
      </c>
      <c r="R3" t="s">
        <v>40</v>
      </c>
      <c r="AD3" t="s">
        <v>41</v>
      </c>
      <c r="AE3" t="s">
        <v>42</v>
      </c>
      <c r="AH3" s="60" t="s">
        <v>43</v>
      </c>
      <c r="AI3" t="s">
        <v>44</v>
      </c>
      <c r="AJ3" t="s">
        <v>45</v>
      </c>
      <c r="AK3" t="s">
        <v>46</v>
      </c>
      <c r="AL3" t="s">
        <v>47</v>
      </c>
      <c r="AM3" t="s">
        <v>48</v>
      </c>
    </row>
    <row r="4" spans="1:39" ht="200" hidden="1" x14ac:dyDescent="0.25">
      <c r="A4" s="46" t="s">
        <v>49</v>
      </c>
      <c r="B4" s="47" t="s">
        <v>50</v>
      </c>
      <c r="C4" s="47" t="s">
        <v>51</v>
      </c>
      <c r="D4" s="46" t="s">
        <v>26</v>
      </c>
      <c r="E4" s="47" t="s">
        <v>24</v>
      </c>
      <c r="F4" s="48">
        <v>224366.8</v>
      </c>
      <c r="G4" s="48"/>
      <c r="H4" s="46" t="s">
        <v>52</v>
      </c>
      <c r="I4" s="46" t="s">
        <v>53</v>
      </c>
      <c r="J4" s="46" t="s">
        <v>23</v>
      </c>
      <c r="K4" s="46" t="s">
        <v>23</v>
      </c>
      <c r="L4" s="46"/>
      <c r="M4">
        <v>2</v>
      </c>
      <c r="R4">
        <v>7</v>
      </c>
      <c r="AD4" t="s">
        <v>54</v>
      </c>
      <c r="AE4" t="s">
        <v>14</v>
      </c>
      <c r="AH4" s="49" t="s">
        <v>28</v>
      </c>
      <c r="AI4" s="50">
        <v>4</v>
      </c>
      <c r="AM4" t="s">
        <v>55</v>
      </c>
    </row>
    <row r="5" spans="1:39" ht="50" hidden="1" x14ac:dyDescent="0.25">
      <c r="A5" s="46" t="s">
        <v>56</v>
      </c>
      <c r="B5" s="47" t="s">
        <v>57</v>
      </c>
      <c r="C5" s="47" t="s">
        <v>58</v>
      </c>
      <c r="D5" s="47" t="s">
        <v>26</v>
      </c>
      <c r="E5" s="47" t="s">
        <v>24</v>
      </c>
      <c r="F5" s="48">
        <v>206503.44</v>
      </c>
      <c r="G5" s="48"/>
      <c r="H5" s="46" t="s">
        <v>59</v>
      </c>
      <c r="I5" s="47" t="s">
        <v>60</v>
      </c>
      <c r="J5" s="46" t="s">
        <v>23</v>
      </c>
      <c r="K5" s="46" t="s">
        <v>23</v>
      </c>
      <c r="L5" s="46"/>
      <c r="M5">
        <v>3</v>
      </c>
      <c r="R5">
        <v>6</v>
      </c>
      <c r="AH5" s="49" t="s">
        <v>14</v>
      </c>
      <c r="AI5" s="50">
        <v>3</v>
      </c>
      <c r="AM5" t="s">
        <v>55</v>
      </c>
    </row>
    <row r="6" spans="1:39" ht="62.5" hidden="1" x14ac:dyDescent="0.25">
      <c r="A6" s="46" t="s">
        <v>61</v>
      </c>
      <c r="B6" s="47" t="s">
        <v>62</v>
      </c>
      <c r="C6" s="47" t="s">
        <v>63</v>
      </c>
      <c r="D6" s="47" t="s">
        <v>26</v>
      </c>
      <c r="E6" s="47" t="s">
        <v>28</v>
      </c>
      <c r="F6" s="48">
        <v>165406.15</v>
      </c>
      <c r="G6" s="48"/>
      <c r="H6" s="46" t="s">
        <v>59</v>
      </c>
      <c r="I6" s="47" t="s">
        <v>60</v>
      </c>
      <c r="J6" s="46" t="s">
        <v>27</v>
      </c>
      <c r="K6" s="46" t="s">
        <v>27</v>
      </c>
      <c r="L6" s="46" t="s">
        <v>64</v>
      </c>
      <c r="M6">
        <v>16</v>
      </c>
      <c r="R6">
        <v>5</v>
      </c>
      <c r="AH6" s="49" t="s">
        <v>42</v>
      </c>
      <c r="AI6" s="50">
        <v>3</v>
      </c>
      <c r="AM6" t="s">
        <v>55</v>
      </c>
    </row>
    <row r="7" spans="1:39" ht="25" hidden="1" x14ac:dyDescent="0.25">
      <c r="A7" s="46" t="s">
        <v>65</v>
      </c>
      <c r="B7" s="47" t="s">
        <v>66</v>
      </c>
      <c r="C7" s="47" t="s">
        <v>67</v>
      </c>
      <c r="D7" s="46" t="s">
        <v>26</v>
      </c>
      <c r="E7" s="47" t="s">
        <v>28</v>
      </c>
      <c r="F7" s="48">
        <v>237759</v>
      </c>
      <c r="G7" s="48"/>
      <c r="H7" s="46" t="s">
        <v>68</v>
      </c>
      <c r="I7" s="46" t="s">
        <v>69</v>
      </c>
      <c r="J7" s="46" t="s">
        <v>23</v>
      </c>
      <c r="K7" s="46" t="s">
        <v>27</v>
      </c>
      <c r="L7" s="46" t="s">
        <v>70</v>
      </c>
      <c r="M7">
        <v>1</v>
      </c>
      <c r="R7">
        <v>4</v>
      </c>
      <c r="AH7" s="49" t="s">
        <v>71</v>
      </c>
      <c r="AI7" s="50">
        <v>3</v>
      </c>
      <c r="AM7" t="s">
        <v>72</v>
      </c>
    </row>
    <row r="8" spans="1:39" ht="187.5" hidden="1" x14ac:dyDescent="0.25">
      <c r="A8" s="46" t="s">
        <v>73</v>
      </c>
      <c r="B8" s="47" t="s">
        <v>74</v>
      </c>
      <c r="C8" s="47" t="s">
        <v>75</v>
      </c>
      <c r="D8" s="46" t="s">
        <v>26</v>
      </c>
      <c r="E8" s="47" t="s">
        <v>14</v>
      </c>
      <c r="F8" s="48">
        <v>114750</v>
      </c>
      <c r="G8" s="48"/>
      <c r="H8" s="47" t="s">
        <v>52</v>
      </c>
      <c r="I8" s="46" t="s">
        <v>53</v>
      </c>
      <c r="J8" s="46" t="s">
        <v>23</v>
      </c>
      <c r="K8" s="46" t="s">
        <v>27</v>
      </c>
      <c r="L8" s="46"/>
      <c r="M8">
        <v>6</v>
      </c>
      <c r="R8">
        <v>3</v>
      </c>
      <c r="AH8" s="49" t="s">
        <v>76</v>
      </c>
      <c r="AI8" s="50">
        <v>1</v>
      </c>
      <c r="AM8" t="s">
        <v>55</v>
      </c>
    </row>
    <row r="9" spans="1:39" ht="62.5" hidden="1" x14ac:dyDescent="0.25">
      <c r="A9" s="46" t="s">
        <v>77</v>
      </c>
      <c r="B9" s="47" t="s">
        <v>78</v>
      </c>
      <c r="C9" s="47" t="s">
        <v>79</v>
      </c>
      <c r="D9" s="46" t="s">
        <v>26</v>
      </c>
      <c r="E9" s="47" t="s">
        <v>14</v>
      </c>
      <c r="F9" s="48">
        <v>750000</v>
      </c>
      <c r="G9" s="48"/>
      <c r="H9" s="46" t="s">
        <v>80</v>
      </c>
      <c r="I9" s="46" t="s">
        <v>81</v>
      </c>
      <c r="J9" s="46" t="s">
        <v>23</v>
      </c>
      <c r="K9" s="46" t="s">
        <v>27</v>
      </c>
      <c r="L9" s="47" t="s">
        <v>82</v>
      </c>
      <c r="M9">
        <v>13</v>
      </c>
      <c r="R9">
        <v>2</v>
      </c>
      <c r="AH9" s="49" t="s">
        <v>83</v>
      </c>
      <c r="AI9" s="50">
        <v>14</v>
      </c>
      <c r="AM9" t="s">
        <v>72</v>
      </c>
    </row>
    <row r="10" spans="1:39" hidden="1" x14ac:dyDescent="0.25">
      <c r="A10" s="46" t="s">
        <v>84</v>
      </c>
      <c r="B10" s="47" t="s">
        <v>85</v>
      </c>
      <c r="C10" s="47" t="s">
        <v>86</v>
      </c>
      <c r="D10" s="46" t="s">
        <v>26</v>
      </c>
      <c r="E10" s="47" t="s">
        <v>42</v>
      </c>
      <c r="F10" s="48">
        <v>207144</v>
      </c>
      <c r="G10" s="48"/>
      <c r="H10" s="46" t="s">
        <v>87</v>
      </c>
      <c r="I10" s="46" t="s">
        <v>69</v>
      </c>
      <c r="J10" s="46" t="s">
        <v>27</v>
      </c>
      <c r="K10" s="46" t="s">
        <v>27</v>
      </c>
      <c r="L10" s="46"/>
      <c r="M10">
        <v>20</v>
      </c>
      <c r="R10">
        <v>1</v>
      </c>
      <c r="AM10" t="s">
        <v>72</v>
      </c>
    </row>
    <row r="11" spans="1:39" ht="62.5" hidden="1" x14ac:dyDescent="0.25">
      <c r="A11" s="46" t="s">
        <v>88</v>
      </c>
      <c r="B11" s="47" t="s">
        <v>89</v>
      </c>
      <c r="C11" s="47" t="s">
        <v>90</v>
      </c>
      <c r="D11" s="46" t="s">
        <v>26</v>
      </c>
      <c r="E11" s="47" t="s">
        <v>28</v>
      </c>
      <c r="F11" s="48">
        <v>173409</v>
      </c>
      <c r="G11" s="48"/>
      <c r="H11" s="46" t="s">
        <v>68</v>
      </c>
      <c r="I11" s="46" t="s">
        <v>69</v>
      </c>
      <c r="J11" s="46" t="s">
        <v>27</v>
      </c>
      <c r="K11" s="46" t="s">
        <v>27</v>
      </c>
      <c r="L11" s="46" t="s">
        <v>64</v>
      </c>
      <c r="M11">
        <v>17</v>
      </c>
      <c r="R11">
        <v>1</v>
      </c>
      <c r="AM11" t="s">
        <v>72</v>
      </c>
    </row>
    <row r="12" spans="1:39" ht="45" hidden="1" customHeight="1" x14ac:dyDescent="0.25">
      <c r="A12" s="46" t="s">
        <v>91</v>
      </c>
      <c r="B12" s="47" t="s">
        <v>92</v>
      </c>
      <c r="C12" s="47" t="s">
        <v>93</v>
      </c>
      <c r="D12" s="46" t="s">
        <v>26</v>
      </c>
      <c r="E12" s="47" t="s">
        <v>14</v>
      </c>
      <c r="F12" s="48">
        <v>125000</v>
      </c>
      <c r="G12" s="48"/>
      <c r="H12" s="46" t="s">
        <v>80</v>
      </c>
      <c r="I12" s="46" t="s">
        <v>81</v>
      </c>
      <c r="J12" s="46" t="s">
        <v>41</v>
      </c>
      <c r="K12" s="46" t="s">
        <v>27</v>
      </c>
      <c r="L12" s="46" t="s">
        <v>94</v>
      </c>
      <c r="M12">
        <v>31</v>
      </c>
      <c r="R12">
        <v>1</v>
      </c>
      <c r="AM12" t="s">
        <v>72</v>
      </c>
    </row>
    <row r="13" spans="1:39" ht="25" hidden="1" x14ac:dyDescent="0.25">
      <c r="A13" s="47" t="s">
        <v>95</v>
      </c>
      <c r="B13" s="47" t="s">
        <v>95</v>
      </c>
      <c r="C13" s="47" t="s">
        <v>96</v>
      </c>
      <c r="D13" s="46" t="s">
        <v>26</v>
      </c>
      <c r="E13" s="47" t="s">
        <v>42</v>
      </c>
      <c r="F13" s="48">
        <v>1100000</v>
      </c>
      <c r="G13" s="48"/>
      <c r="H13" s="46" t="s">
        <v>68</v>
      </c>
      <c r="I13" s="46" t="s">
        <v>69</v>
      </c>
      <c r="J13" s="46" t="s">
        <v>41</v>
      </c>
      <c r="K13" s="46" t="s">
        <v>54</v>
      </c>
      <c r="L13" s="46"/>
      <c r="M13">
        <v>36</v>
      </c>
      <c r="R13">
        <v>0</v>
      </c>
      <c r="AM13" t="s">
        <v>72</v>
      </c>
    </row>
    <row r="14" spans="1:39" ht="125" hidden="1" x14ac:dyDescent="0.25">
      <c r="A14" s="46" t="s">
        <v>97</v>
      </c>
      <c r="B14" s="47" t="s">
        <v>98</v>
      </c>
      <c r="C14" s="47" t="s">
        <v>99</v>
      </c>
      <c r="D14" s="47" t="s">
        <v>26</v>
      </c>
      <c r="E14" s="47" t="s">
        <v>42</v>
      </c>
      <c r="F14" s="48">
        <v>300000</v>
      </c>
      <c r="G14" s="48"/>
      <c r="H14" s="46" t="s">
        <v>100</v>
      </c>
      <c r="I14" s="47" t="s">
        <v>101</v>
      </c>
      <c r="J14" s="46" t="s">
        <v>27</v>
      </c>
      <c r="K14" s="46" t="s">
        <v>54</v>
      </c>
      <c r="L14" s="46"/>
      <c r="R14">
        <v>0</v>
      </c>
      <c r="AM14" t="s">
        <v>55</v>
      </c>
    </row>
    <row r="15" spans="1:39" ht="25" hidden="1" x14ac:dyDescent="0.25">
      <c r="A15" s="46" t="s">
        <v>102</v>
      </c>
      <c r="B15" s="47" t="s">
        <v>103</v>
      </c>
      <c r="C15" s="47" t="s">
        <v>104</v>
      </c>
      <c r="D15" s="47" t="s">
        <v>26</v>
      </c>
      <c r="E15" s="47" t="s">
        <v>28</v>
      </c>
      <c r="F15" s="48">
        <v>147578.4</v>
      </c>
      <c r="G15" s="48"/>
      <c r="H15" s="46" t="s">
        <v>59</v>
      </c>
      <c r="I15" s="47" t="s">
        <v>60</v>
      </c>
      <c r="J15" s="46" t="s">
        <v>27</v>
      </c>
      <c r="K15" s="46" t="s">
        <v>41</v>
      </c>
      <c r="L15" s="46"/>
      <c r="M15">
        <v>29</v>
      </c>
      <c r="R15">
        <v>0</v>
      </c>
      <c r="AM15" t="s">
        <v>55</v>
      </c>
    </row>
    <row r="16" spans="1:39" ht="50" hidden="1" x14ac:dyDescent="0.25">
      <c r="A16" s="46" t="s">
        <v>105</v>
      </c>
      <c r="B16" s="47" t="s">
        <v>106</v>
      </c>
      <c r="C16" s="47" t="s">
        <v>107</v>
      </c>
      <c r="D16" s="46" t="s">
        <v>26</v>
      </c>
      <c r="E16" s="47" t="s">
        <v>28</v>
      </c>
      <c r="F16" s="48">
        <v>135000</v>
      </c>
      <c r="G16" s="48"/>
      <c r="H16" s="46" t="s">
        <v>80</v>
      </c>
      <c r="I16" s="46" t="s">
        <v>81</v>
      </c>
      <c r="J16" s="46" t="s">
        <v>27</v>
      </c>
      <c r="K16" s="46" t="s">
        <v>41</v>
      </c>
      <c r="L16" s="46"/>
      <c r="M16">
        <v>28</v>
      </c>
      <c r="R16">
        <v>0</v>
      </c>
      <c r="AM16" t="s">
        <v>72</v>
      </c>
    </row>
    <row r="17" spans="1:39" ht="150" hidden="1" x14ac:dyDescent="0.25">
      <c r="A17" s="47" t="s">
        <v>108</v>
      </c>
      <c r="B17" s="47" t="s">
        <v>109</v>
      </c>
      <c r="C17" s="47" t="s">
        <v>110</v>
      </c>
      <c r="D17" s="46" t="s">
        <v>26</v>
      </c>
      <c r="E17" s="47" t="s">
        <v>42</v>
      </c>
      <c r="F17" s="48">
        <v>127500</v>
      </c>
      <c r="G17" s="48"/>
      <c r="H17" s="47" t="s">
        <v>52</v>
      </c>
      <c r="I17" s="46" t="s">
        <v>53</v>
      </c>
      <c r="J17" s="46" t="s">
        <v>23</v>
      </c>
      <c r="K17" s="46" t="s">
        <v>27</v>
      </c>
      <c r="L17" s="47"/>
      <c r="M17">
        <v>10</v>
      </c>
      <c r="R17">
        <v>0</v>
      </c>
      <c r="AM17" t="s">
        <v>55</v>
      </c>
    </row>
    <row r="18" spans="1:39" ht="62.5" hidden="1" x14ac:dyDescent="0.25">
      <c r="A18" s="46" t="s">
        <v>111</v>
      </c>
      <c r="B18" s="47" t="s">
        <v>112</v>
      </c>
      <c r="C18" s="47" t="s">
        <v>113</v>
      </c>
      <c r="D18" s="46" t="s">
        <v>114</v>
      </c>
      <c r="E18" s="46"/>
      <c r="F18" s="51">
        <v>1526790</v>
      </c>
      <c r="G18" s="51"/>
      <c r="H18" s="46" t="s">
        <v>115</v>
      </c>
      <c r="I18" s="46" t="s">
        <v>116</v>
      </c>
      <c r="J18" s="46" t="s">
        <v>23</v>
      </c>
      <c r="K18" s="46"/>
      <c r="L18" s="46"/>
      <c r="AM18" t="s">
        <v>72</v>
      </c>
    </row>
    <row r="19" spans="1:39" ht="25" x14ac:dyDescent="0.25">
      <c r="A19" s="46" t="s">
        <v>117</v>
      </c>
      <c r="B19" s="52" t="s">
        <v>118</v>
      </c>
      <c r="C19" s="52" t="s">
        <v>119</v>
      </c>
      <c r="D19" s="46" t="s">
        <v>120</v>
      </c>
      <c r="E19" s="47"/>
      <c r="F19" s="51" t="s">
        <v>121</v>
      </c>
      <c r="G19" s="51"/>
      <c r="H19" s="46" t="s">
        <v>122</v>
      </c>
      <c r="I19" s="46" t="s">
        <v>123</v>
      </c>
      <c r="J19" s="46" t="str">
        <f>VLOOKUP(A19,[1]Sheet7!$A$2:$H$43,8,0)</f>
        <v>Low</v>
      </c>
      <c r="K19" s="46"/>
      <c r="L19" s="46"/>
      <c r="AM19" t="s">
        <v>72</v>
      </c>
    </row>
    <row r="20" spans="1:39" ht="37.5" x14ac:dyDescent="0.25">
      <c r="A20" s="46" t="s">
        <v>124</v>
      </c>
      <c r="B20" s="52" t="s">
        <v>125</v>
      </c>
      <c r="C20" s="52" t="s">
        <v>126</v>
      </c>
      <c r="D20" s="46" t="s">
        <v>127</v>
      </c>
      <c r="E20" s="47"/>
      <c r="F20" s="51" t="s">
        <v>121</v>
      </c>
      <c r="G20" s="51"/>
      <c r="H20" s="46" t="s">
        <v>122</v>
      </c>
      <c r="I20" s="46" t="s">
        <v>123</v>
      </c>
      <c r="J20" s="46" t="str">
        <f>VLOOKUP(A20,[1]Sheet7!$A$2:$H$43,8,0)</f>
        <v>High</v>
      </c>
      <c r="K20" s="46"/>
      <c r="L20" s="46"/>
      <c r="AM20" t="s">
        <v>72</v>
      </c>
    </row>
    <row r="21" spans="1:39" ht="25" x14ac:dyDescent="0.25">
      <c r="A21" s="46" t="s">
        <v>128</v>
      </c>
      <c r="B21" s="52" t="s">
        <v>129</v>
      </c>
      <c r="C21" s="52" t="s">
        <v>130</v>
      </c>
      <c r="D21" s="46" t="s">
        <v>120</v>
      </c>
      <c r="E21" s="47"/>
      <c r="F21" s="51" t="s">
        <v>121</v>
      </c>
      <c r="G21" s="51"/>
      <c r="H21" s="46" t="s">
        <v>122</v>
      </c>
      <c r="I21" s="46" t="s">
        <v>123</v>
      </c>
      <c r="J21" s="46" t="str">
        <f>VLOOKUP(A21,[1]Sheet7!$A$2:$H$43,8,0)</f>
        <v>High</v>
      </c>
      <c r="K21" s="46"/>
      <c r="L21" s="46"/>
      <c r="AM21" t="s">
        <v>72</v>
      </c>
    </row>
    <row r="22" spans="1:39" ht="37.5" x14ac:dyDescent="0.25">
      <c r="A22" s="46" t="s">
        <v>131</v>
      </c>
      <c r="B22" s="52" t="s">
        <v>132</v>
      </c>
      <c r="C22" s="52" t="s">
        <v>133</v>
      </c>
      <c r="D22" s="46" t="s">
        <v>120</v>
      </c>
      <c r="E22" s="47"/>
      <c r="F22" s="51" t="s">
        <v>121</v>
      </c>
      <c r="G22" s="51"/>
      <c r="H22" s="46" t="s">
        <v>122</v>
      </c>
      <c r="I22" s="46" t="s">
        <v>123</v>
      </c>
      <c r="J22" s="46" t="str">
        <f>VLOOKUP(A22,[1]Sheet7!$A$2:$H$43,8,0)</f>
        <v>High</v>
      </c>
      <c r="K22" s="46"/>
      <c r="L22" s="46"/>
      <c r="AM22" t="s">
        <v>72</v>
      </c>
    </row>
    <row r="23" spans="1:39" ht="62.5" x14ac:dyDescent="0.25">
      <c r="A23" s="46" t="s">
        <v>134</v>
      </c>
      <c r="B23" s="52" t="s">
        <v>135</v>
      </c>
      <c r="C23" s="52" t="s">
        <v>136</v>
      </c>
      <c r="D23" s="46" t="s">
        <v>120</v>
      </c>
      <c r="E23" s="47"/>
      <c r="F23" s="51" t="s">
        <v>121</v>
      </c>
      <c r="G23" s="51"/>
      <c r="H23" s="46" t="s">
        <v>122</v>
      </c>
      <c r="I23" s="46" t="s">
        <v>123</v>
      </c>
      <c r="J23" s="46" t="str">
        <f>VLOOKUP(A23,[1]Sheet7!$A$2:$H$43,8,0)</f>
        <v>Medium</v>
      </c>
      <c r="K23" s="46"/>
      <c r="L23" s="46"/>
      <c r="AM23" t="s">
        <v>72</v>
      </c>
    </row>
    <row r="24" spans="1:39" ht="25" x14ac:dyDescent="0.25">
      <c r="A24" s="46" t="s">
        <v>137</v>
      </c>
      <c r="B24" s="52" t="s">
        <v>138</v>
      </c>
      <c r="C24" s="52" t="s">
        <v>139</v>
      </c>
      <c r="D24" s="46" t="s">
        <v>120</v>
      </c>
      <c r="E24" s="47"/>
      <c r="F24" s="51" t="s">
        <v>121</v>
      </c>
      <c r="G24" s="51"/>
      <c r="H24" s="46" t="s">
        <v>122</v>
      </c>
      <c r="I24" s="46" t="s">
        <v>123</v>
      </c>
      <c r="J24" s="46" t="str">
        <f>VLOOKUP(A24,[1]Sheet7!$A$2:$H$43,8,0)</f>
        <v>Medium</v>
      </c>
      <c r="K24" s="46"/>
      <c r="L24" s="46"/>
      <c r="AM24" t="s">
        <v>72</v>
      </c>
    </row>
    <row r="25" spans="1:39" ht="62.5" x14ac:dyDescent="0.25">
      <c r="A25" s="46" t="s">
        <v>140</v>
      </c>
      <c r="B25" s="52" t="s">
        <v>141</v>
      </c>
      <c r="C25" s="52" t="s">
        <v>142</v>
      </c>
      <c r="D25" s="46" t="s">
        <v>120</v>
      </c>
      <c r="E25" s="47"/>
      <c r="F25" s="51" t="s">
        <v>121</v>
      </c>
      <c r="G25" s="51"/>
      <c r="H25" s="46" t="s">
        <v>122</v>
      </c>
      <c r="I25" s="46" t="s">
        <v>123</v>
      </c>
      <c r="J25" s="46" t="str">
        <f>VLOOKUP(A25,[1]Sheet7!$A$2:$H$43,8,0)</f>
        <v>High</v>
      </c>
      <c r="K25" s="46"/>
      <c r="L25" s="46"/>
      <c r="AM25" t="s">
        <v>72</v>
      </c>
    </row>
    <row r="26" spans="1:39" ht="50" x14ac:dyDescent="0.25">
      <c r="A26" s="46" t="s">
        <v>143</v>
      </c>
      <c r="B26" s="52" t="s">
        <v>144</v>
      </c>
      <c r="C26" s="52" t="s">
        <v>145</v>
      </c>
      <c r="D26" s="46" t="s">
        <v>120</v>
      </c>
      <c r="E26" s="47"/>
      <c r="F26" s="51" t="s">
        <v>121</v>
      </c>
      <c r="G26" s="51"/>
      <c r="H26" s="46" t="s">
        <v>122</v>
      </c>
      <c r="I26" s="46" t="s">
        <v>123</v>
      </c>
      <c r="J26" s="46" t="str">
        <f>VLOOKUP(A26,[1]Sheet7!$A$2:$H$43,8,0)</f>
        <v>Medium</v>
      </c>
      <c r="K26" s="46"/>
      <c r="L26" s="46"/>
      <c r="AM26" t="s">
        <v>72</v>
      </c>
    </row>
    <row r="27" spans="1:39" ht="37.5" x14ac:dyDescent="0.25">
      <c r="A27" s="46" t="s">
        <v>146</v>
      </c>
      <c r="B27" s="52" t="s">
        <v>147</v>
      </c>
      <c r="C27" s="52" t="s">
        <v>148</v>
      </c>
      <c r="D27" s="47" t="s">
        <v>120</v>
      </c>
      <c r="E27" s="47"/>
      <c r="F27" s="51" t="s">
        <v>121</v>
      </c>
      <c r="G27" s="51"/>
      <c r="H27" s="46" t="s">
        <v>122</v>
      </c>
      <c r="I27" s="46" t="s">
        <v>123</v>
      </c>
      <c r="J27" s="46" t="str">
        <f>VLOOKUP(A27,[1]Sheet7!$A$2:$H$43,8,0)</f>
        <v>High</v>
      </c>
      <c r="K27" s="46"/>
      <c r="L27" s="46"/>
      <c r="AM27" t="s">
        <v>72</v>
      </c>
    </row>
    <row r="28" spans="1:39" ht="37.5" x14ac:dyDescent="0.25">
      <c r="A28" s="46" t="s">
        <v>149</v>
      </c>
      <c r="B28" s="52" t="s">
        <v>150</v>
      </c>
      <c r="C28" s="52" t="s">
        <v>151</v>
      </c>
      <c r="D28" s="47" t="s">
        <v>120</v>
      </c>
      <c r="E28" s="47"/>
      <c r="F28" s="51" t="s">
        <v>121</v>
      </c>
      <c r="G28" s="51"/>
      <c r="H28" s="46" t="s">
        <v>122</v>
      </c>
      <c r="I28" s="46" t="s">
        <v>123</v>
      </c>
      <c r="J28" s="46" t="str">
        <f>VLOOKUP(A28,[1]Sheet7!$A$2:$H$43,8,0)</f>
        <v>Medium</v>
      </c>
      <c r="K28" s="46"/>
      <c r="L28" s="46"/>
      <c r="AM28" t="s">
        <v>72</v>
      </c>
    </row>
    <row r="29" spans="1:39" ht="25" x14ac:dyDescent="0.25">
      <c r="A29" s="46" t="s">
        <v>152</v>
      </c>
      <c r="B29" s="52" t="s">
        <v>153</v>
      </c>
      <c r="C29" s="52" t="s">
        <v>154</v>
      </c>
      <c r="D29" s="47" t="s">
        <v>120</v>
      </c>
      <c r="E29" s="47"/>
      <c r="F29" s="51" t="s">
        <v>121</v>
      </c>
      <c r="G29" s="51"/>
      <c r="H29" s="46" t="s">
        <v>122</v>
      </c>
      <c r="I29" s="46" t="s">
        <v>123</v>
      </c>
      <c r="J29" s="46" t="str">
        <f>VLOOKUP(A29,[1]Sheet7!$A$2:$H$43,8,0)</f>
        <v>High</v>
      </c>
      <c r="K29" s="46"/>
      <c r="L29" s="46"/>
      <c r="AM29" t="s">
        <v>72</v>
      </c>
    </row>
    <row r="30" spans="1:39" ht="25" x14ac:dyDescent="0.25">
      <c r="A30" s="46" t="s">
        <v>155</v>
      </c>
      <c r="B30" s="52" t="s">
        <v>155</v>
      </c>
      <c r="C30" s="52" t="s">
        <v>154</v>
      </c>
      <c r="D30" s="47" t="s">
        <v>120</v>
      </c>
      <c r="E30" s="47"/>
      <c r="F30" s="51" t="s">
        <v>121</v>
      </c>
      <c r="G30" s="51"/>
      <c r="H30" s="46" t="s">
        <v>122</v>
      </c>
      <c r="I30" s="46" t="s">
        <v>123</v>
      </c>
      <c r="J30" s="46" t="str">
        <f>VLOOKUP(A30,[1]Sheet7!$A$2:$H$43,8,0)</f>
        <v>High</v>
      </c>
      <c r="K30" s="46"/>
      <c r="L30" s="46"/>
      <c r="AM30" t="s">
        <v>72</v>
      </c>
    </row>
    <row r="31" spans="1:39" ht="50" x14ac:dyDescent="0.25">
      <c r="A31" s="46" t="s">
        <v>156</v>
      </c>
      <c r="B31" s="52" t="s">
        <v>157</v>
      </c>
      <c r="C31" s="52" t="s">
        <v>158</v>
      </c>
      <c r="D31" s="47" t="s">
        <v>120</v>
      </c>
      <c r="E31" s="47"/>
      <c r="F31" s="51" t="s">
        <v>121</v>
      </c>
      <c r="G31" s="51"/>
      <c r="H31" s="46" t="s">
        <v>122</v>
      </c>
      <c r="I31" s="46" t="s">
        <v>123</v>
      </c>
      <c r="J31" s="46" t="str">
        <f>VLOOKUP(A31,[1]Sheet7!$A$2:$H$43,8,0)</f>
        <v>High</v>
      </c>
      <c r="K31" s="46"/>
      <c r="L31" s="46"/>
      <c r="AM31" t="s">
        <v>72</v>
      </c>
    </row>
    <row r="32" spans="1:39" ht="25" x14ac:dyDescent="0.25">
      <c r="A32" s="46" t="s">
        <v>159</v>
      </c>
      <c r="B32" s="52" t="s">
        <v>160</v>
      </c>
      <c r="C32" s="52" t="s">
        <v>161</v>
      </c>
      <c r="D32" s="47" t="s">
        <v>120</v>
      </c>
      <c r="E32" s="47"/>
      <c r="F32" s="51" t="s">
        <v>121</v>
      </c>
      <c r="G32" s="51"/>
      <c r="H32" s="46" t="s">
        <v>122</v>
      </c>
      <c r="I32" s="46" t="s">
        <v>123</v>
      </c>
      <c r="J32" s="46" t="str">
        <f>VLOOKUP(A32,[1]Sheet7!$A$2:$H$43,8,0)</f>
        <v>High</v>
      </c>
      <c r="K32" s="46"/>
      <c r="L32" s="46"/>
      <c r="AM32" t="s">
        <v>72</v>
      </c>
    </row>
    <row r="33" spans="1:39" ht="25" x14ac:dyDescent="0.25">
      <c r="A33" s="46" t="s">
        <v>162</v>
      </c>
      <c r="B33" s="52" t="s">
        <v>163</v>
      </c>
      <c r="C33" s="52" t="s">
        <v>164</v>
      </c>
      <c r="D33" s="47" t="s">
        <v>120</v>
      </c>
      <c r="E33" s="47"/>
      <c r="F33" s="51" t="s">
        <v>121</v>
      </c>
      <c r="G33" s="51"/>
      <c r="H33" s="46" t="s">
        <v>122</v>
      </c>
      <c r="I33" s="46" t="s">
        <v>123</v>
      </c>
      <c r="J33" s="46" t="str">
        <f>VLOOKUP(A33,[1]Sheet7!$A$2:$H$43,8,0)</f>
        <v>High</v>
      </c>
      <c r="K33" s="46"/>
      <c r="L33" s="46"/>
      <c r="AM33" t="s">
        <v>72</v>
      </c>
    </row>
    <row r="34" spans="1:39" ht="25" x14ac:dyDescent="0.25">
      <c r="A34" s="46" t="s">
        <v>165</v>
      </c>
      <c r="B34" s="52" t="s">
        <v>166</v>
      </c>
      <c r="C34" s="52" t="s">
        <v>161</v>
      </c>
      <c r="D34" s="47" t="s">
        <v>120</v>
      </c>
      <c r="E34" s="47"/>
      <c r="F34" s="51" t="s">
        <v>121</v>
      </c>
      <c r="G34" s="51"/>
      <c r="H34" s="46" t="s">
        <v>122</v>
      </c>
      <c r="I34" s="46" t="s">
        <v>123</v>
      </c>
      <c r="J34" s="46" t="str">
        <f>VLOOKUP(A34,[1]Sheet7!$A$2:$H$43,8,0)</f>
        <v>High</v>
      </c>
      <c r="K34" s="46"/>
      <c r="L34" s="46"/>
      <c r="AM34" t="s">
        <v>72</v>
      </c>
    </row>
    <row r="35" spans="1:39" ht="37.5" x14ac:dyDescent="0.25">
      <c r="A35" s="46" t="s">
        <v>167</v>
      </c>
      <c r="B35" s="52" t="s">
        <v>168</v>
      </c>
      <c r="C35" s="52" t="s">
        <v>169</v>
      </c>
      <c r="D35" s="47" t="s">
        <v>120</v>
      </c>
      <c r="E35" s="47"/>
      <c r="F35" s="51" t="s">
        <v>121</v>
      </c>
      <c r="G35" s="51"/>
      <c r="H35" s="46" t="s">
        <v>122</v>
      </c>
      <c r="I35" s="46" t="s">
        <v>123</v>
      </c>
      <c r="J35" s="46" t="str">
        <f>VLOOKUP(A35,[1]Sheet7!$A$2:$H$43,8,0)</f>
        <v>High</v>
      </c>
      <c r="K35" s="46"/>
      <c r="L35" s="46"/>
      <c r="AM35" t="s">
        <v>72</v>
      </c>
    </row>
    <row r="36" spans="1:39" ht="25" x14ac:dyDescent="0.25">
      <c r="A36" s="46" t="s">
        <v>170</v>
      </c>
      <c r="B36" s="52" t="s">
        <v>171</v>
      </c>
      <c r="C36" s="52" t="s">
        <v>161</v>
      </c>
      <c r="D36" s="46" t="s">
        <v>120</v>
      </c>
      <c r="E36" s="47"/>
      <c r="F36" s="51" t="s">
        <v>121</v>
      </c>
      <c r="G36" s="51"/>
      <c r="H36" s="46" t="s">
        <v>122</v>
      </c>
      <c r="I36" s="46" t="s">
        <v>123</v>
      </c>
      <c r="J36" s="46" t="str">
        <f>VLOOKUP(A36,[1]Sheet7!$A$2:$H$43,8,0)</f>
        <v>High</v>
      </c>
      <c r="K36" s="46"/>
      <c r="L36" s="46"/>
      <c r="AM36" t="s">
        <v>72</v>
      </c>
    </row>
    <row r="37" spans="1:39" ht="50" x14ac:dyDescent="0.25">
      <c r="A37" s="46" t="s">
        <v>172</v>
      </c>
      <c r="B37" s="52" t="s">
        <v>173</v>
      </c>
      <c r="C37" s="52" t="s">
        <v>174</v>
      </c>
      <c r="D37" s="47" t="s">
        <v>120</v>
      </c>
      <c r="E37" s="47"/>
      <c r="F37" s="51" t="s">
        <v>121</v>
      </c>
      <c r="G37" s="51"/>
      <c r="H37" s="46" t="s">
        <v>122</v>
      </c>
      <c r="I37" s="46" t="s">
        <v>123</v>
      </c>
      <c r="J37" s="46" t="str">
        <f>VLOOKUP(A37,[1]Sheet7!$A$2:$H$43,8,0)</f>
        <v>Medium</v>
      </c>
      <c r="K37" s="46"/>
      <c r="L37" s="46"/>
      <c r="AM37" t="s">
        <v>72</v>
      </c>
    </row>
    <row r="38" spans="1:39" ht="25" x14ac:dyDescent="0.25">
      <c r="A38" s="46" t="s">
        <v>175</v>
      </c>
      <c r="B38" s="52" t="s">
        <v>176</v>
      </c>
      <c r="C38" s="52" t="s">
        <v>177</v>
      </c>
      <c r="D38" s="47" t="s">
        <v>120</v>
      </c>
      <c r="E38" s="47"/>
      <c r="F38" s="51" t="s">
        <v>121</v>
      </c>
      <c r="G38" s="51"/>
      <c r="H38" s="46" t="s">
        <v>122</v>
      </c>
      <c r="I38" s="46" t="s">
        <v>123</v>
      </c>
      <c r="J38" s="46" t="str">
        <f>VLOOKUP(A38,[1]Sheet7!$A$2:$H$43,8,0)</f>
        <v>High</v>
      </c>
      <c r="K38" s="46"/>
      <c r="L38" s="46"/>
      <c r="AM38" t="s">
        <v>72</v>
      </c>
    </row>
    <row r="39" spans="1:39" ht="62.5" x14ac:dyDescent="0.25">
      <c r="A39" s="46" t="s">
        <v>178</v>
      </c>
      <c r="B39" s="52" t="s">
        <v>179</v>
      </c>
      <c r="C39" s="52" t="s">
        <v>180</v>
      </c>
      <c r="D39" s="47" t="s">
        <v>120</v>
      </c>
      <c r="E39" s="47"/>
      <c r="F39" s="51" t="s">
        <v>121</v>
      </c>
      <c r="G39" s="51"/>
      <c r="H39" s="46" t="s">
        <v>122</v>
      </c>
      <c r="I39" s="46" t="s">
        <v>123</v>
      </c>
      <c r="J39" s="46" t="str">
        <f>VLOOKUP(A39,[1]Sheet7!$A$2:$H$43,8,0)</f>
        <v>High</v>
      </c>
      <c r="K39" s="46"/>
      <c r="L39" s="46"/>
      <c r="AM39" t="s">
        <v>72</v>
      </c>
    </row>
    <row r="40" spans="1:39" ht="37.5" x14ac:dyDescent="0.25">
      <c r="A40" s="46" t="s">
        <v>181</v>
      </c>
      <c r="B40" s="52" t="s">
        <v>182</v>
      </c>
      <c r="C40" s="52" t="s">
        <v>183</v>
      </c>
      <c r="D40" s="46" t="s">
        <v>120</v>
      </c>
      <c r="E40" s="47"/>
      <c r="F40" s="51" t="s">
        <v>121</v>
      </c>
      <c r="G40" s="51"/>
      <c r="H40" s="46" t="s">
        <v>122</v>
      </c>
      <c r="I40" s="46" t="s">
        <v>123</v>
      </c>
      <c r="J40" s="46" t="str">
        <f>VLOOKUP(A40,[1]Sheet7!$A$2:$H$43,8,0)</f>
        <v>High</v>
      </c>
      <c r="K40" s="46"/>
      <c r="L40" s="46"/>
      <c r="AM40" t="s">
        <v>72</v>
      </c>
    </row>
    <row r="41" spans="1:39" ht="37.5" x14ac:dyDescent="0.25">
      <c r="A41" s="46" t="s">
        <v>184</v>
      </c>
      <c r="B41" s="52" t="s">
        <v>185</v>
      </c>
      <c r="C41" s="52" t="s">
        <v>186</v>
      </c>
      <c r="D41" s="46" t="s">
        <v>120</v>
      </c>
      <c r="E41" s="47"/>
      <c r="F41" s="51" t="s">
        <v>121</v>
      </c>
      <c r="G41" s="51"/>
      <c r="H41" s="46" t="s">
        <v>122</v>
      </c>
      <c r="I41" s="46" t="s">
        <v>123</v>
      </c>
      <c r="J41" s="46" t="str">
        <f>VLOOKUP(A41,[1]Sheet7!$A$2:$H$43,8,0)</f>
        <v>Low</v>
      </c>
      <c r="K41" s="46"/>
      <c r="L41" s="46"/>
      <c r="AM41" t="s">
        <v>72</v>
      </c>
    </row>
    <row r="42" spans="1:39" ht="25" x14ac:dyDescent="0.25">
      <c r="A42" s="46" t="s">
        <v>187</v>
      </c>
      <c r="B42" s="52" t="s">
        <v>188</v>
      </c>
      <c r="C42" s="52" t="s">
        <v>189</v>
      </c>
      <c r="D42" s="46" t="s">
        <v>120</v>
      </c>
      <c r="E42" s="47"/>
      <c r="F42" s="51" t="s">
        <v>121</v>
      </c>
      <c r="G42" s="51"/>
      <c r="H42" s="46" t="s">
        <v>122</v>
      </c>
      <c r="I42" s="46" t="s">
        <v>123</v>
      </c>
      <c r="J42" s="46" t="str">
        <f>VLOOKUP(A42,[1]Sheet7!$A$2:$H$43,8,0)</f>
        <v>High</v>
      </c>
      <c r="K42" s="46"/>
      <c r="L42" s="46"/>
      <c r="AM42" t="s">
        <v>72</v>
      </c>
    </row>
    <row r="43" spans="1:39" ht="25" x14ac:dyDescent="0.25">
      <c r="A43" s="46" t="s">
        <v>190</v>
      </c>
      <c r="B43" s="52" t="s">
        <v>191</v>
      </c>
      <c r="C43" s="52" t="s">
        <v>192</v>
      </c>
      <c r="D43" s="46" t="s">
        <v>120</v>
      </c>
      <c r="E43" s="47"/>
      <c r="F43" s="51" t="s">
        <v>121</v>
      </c>
      <c r="G43" s="51"/>
      <c r="H43" s="46" t="s">
        <v>122</v>
      </c>
      <c r="I43" s="46" t="s">
        <v>123</v>
      </c>
      <c r="J43" s="46" t="str">
        <f>VLOOKUP(A43,[1]Sheet7!$A$2:$H$43,8,0)</f>
        <v>Low</v>
      </c>
      <c r="K43" s="46"/>
      <c r="L43" s="46"/>
      <c r="AM43" t="s">
        <v>72</v>
      </c>
    </row>
    <row r="44" spans="1:39" ht="50" x14ac:dyDescent="0.25">
      <c r="A44" s="46" t="s">
        <v>193</v>
      </c>
      <c r="B44" s="52" t="s">
        <v>194</v>
      </c>
      <c r="C44" s="52" t="s">
        <v>195</v>
      </c>
      <c r="D44" s="46" t="s">
        <v>120</v>
      </c>
      <c r="E44" s="47"/>
      <c r="F44" s="51" t="s">
        <v>121</v>
      </c>
      <c r="G44" s="51"/>
      <c r="H44" s="46" t="s">
        <v>122</v>
      </c>
      <c r="I44" s="46" t="s">
        <v>123</v>
      </c>
      <c r="J44" s="46" t="str">
        <f>VLOOKUP(A44,[1]Sheet7!$A$2:$H$43,8,0)</f>
        <v>Medium</v>
      </c>
      <c r="K44" s="46"/>
      <c r="L44" s="46"/>
      <c r="AM44" t="s">
        <v>72</v>
      </c>
    </row>
    <row r="45" spans="1:39" ht="25" x14ac:dyDescent="0.25">
      <c r="A45" s="46" t="s">
        <v>196</v>
      </c>
      <c r="B45" s="52" t="s">
        <v>197</v>
      </c>
      <c r="C45" s="52" t="s">
        <v>198</v>
      </c>
      <c r="D45" s="46" t="s">
        <v>120</v>
      </c>
      <c r="E45" s="47"/>
      <c r="F45" s="51" t="s">
        <v>121</v>
      </c>
      <c r="G45" s="51"/>
      <c r="H45" s="46" t="s">
        <v>122</v>
      </c>
      <c r="I45" s="46" t="s">
        <v>123</v>
      </c>
      <c r="J45" s="46" t="str">
        <f>VLOOKUP(A45,[1]Sheet7!$A$2:$H$43,8,0)</f>
        <v>High</v>
      </c>
      <c r="K45" s="46"/>
      <c r="L45" s="46"/>
      <c r="AM45" t="s">
        <v>72</v>
      </c>
    </row>
    <row r="46" spans="1:39" ht="25" x14ac:dyDescent="0.25">
      <c r="A46" s="46" t="s">
        <v>199</v>
      </c>
      <c r="B46" s="52" t="s">
        <v>200</v>
      </c>
      <c r="C46" s="52" t="s">
        <v>198</v>
      </c>
      <c r="D46" s="46" t="s">
        <v>120</v>
      </c>
      <c r="E46" s="47"/>
      <c r="F46" s="51" t="s">
        <v>121</v>
      </c>
      <c r="G46" s="51"/>
      <c r="H46" s="46" t="s">
        <v>122</v>
      </c>
      <c r="I46" s="46" t="s">
        <v>123</v>
      </c>
      <c r="J46" s="46" t="str">
        <f>VLOOKUP(A46,[1]Sheet7!$A$2:$H$43,8,0)</f>
        <v>High</v>
      </c>
      <c r="K46" s="46"/>
      <c r="L46" s="46"/>
      <c r="AM46" t="s">
        <v>72</v>
      </c>
    </row>
    <row r="47" spans="1:39" ht="25" x14ac:dyDescent="0.25">
      <c r="A47" s="47" t="s">
        <v>201</v>
      </c>
      <c r="B47" s="52" t="s">
        <v>202</v>
      </c>
      <c r="C47" s="52" t="s">
        <v>203</v>
      </c>
      <c r="D47" s="46" t="s">
        <v>120</v>
      </c>
      <c r="E47" s="47"/>
      <c r="F47" s="51" t="s">
        <v>121</v>
      </c>
      <c r="G47" s="51"/>
      <c r="H47" s="46" t="s">
        <v>122</v>
      </c>
      <c r="I47" s="46" t="s">
        <v>123</v>
      </c>
      <c r="J47" s="46" t="str">
        <f>VLOOKUP(A47,[1]Sheet7!$A$2:$H$43,8,0)</f>
        <v>Medium</v>
      </c>
      <c r="K47" s="46"/>
      <c r="L47" s="46"/>
      <c r="AM47" t="s">
        <v>72</v>
      </c>
    </row>
    <row r="48" spans="1:39" ht="25" x14ac:dyDescent="0.25">
      <c r="A48" s="46" t="s">
        <v>204</v>
      </c>
      <c r="B48" s="52" t="s">
        <v>205</v>
      </c>
      <c r="C48" s="52"/>
      <c r="D48" s="46" t="s">
        <v>127</v>
      </c>
      <c r="E48" s="47"/>
      <c r="F48" s="51" t="s">
        <v>121</v>
      </c>
      <c r="G48" s="51"/>
      <c r="H48" s="46" t="s">
        <v>122</v>
      </c>
      <c r="I48" s="46" t="s">
        <v>123</v>
      </c>
      <c r="J48" s="46" t="str">
        <f>VLOOKUP(A48,[1]Sheet7!$A$2:$H$43,8,0)</f>
        <v>High</v>
      </c>
      <c r="K48" s="46"/>
      <c r="L48" s="46"/>
      <c r="AM48" t="s">
        <v>72</v>
      </c>
    </row>
    <row r="49" spans="1:39" ht="25" x14ac:dyDescent="0.25">
      <c r="A49" s="46" t="s">
        <v>206</v>
      </c>
      <c r="B49" s="52" t="s">
        <v>207</v>
      </c>
      <c r="C49" s="52"/>
      <c r="D49" s="46" t="s">
        <v>127</v>
      </c>
      <c r="E49" s="47"/>
      <c r="F49" s="51" t="s">
        <v>121</v>
      </c>
      <c r="G49" s="51"/>
      <c r="H49" s="46" t="s">
        <v>122</v>
      </c>
      <c r="I49" s="46" t="s">
        <v>123</v>
      </c>
      <c r="J49" s="46" t="str">
        <f>VLOOKUP(A49,[1]Sheet7!$A$2:$H$43,8,0)</f>
        <v>High</v>
      </c>
      <c r="K49" s="46"/>
      <c r="L49" s="46"/>
      <c r="AM49" t="s">
        <v>72</v>
      </c>
    </row>
    <row r="50" spans="1:39" ht="37.5" x14ac:dyDescent="0.25">
      <c r="A50" s="46" t="s">
        <v>208</v>
      </c>
      <c r="B50" s="52" t="s">
        <v>209</v>
      </c>
      <c r="C50" s="52" t="s">
        <v>210</v>
      </c>
      <c r="D50" s="46" t="s">
        <v>120</v>
      </c>
      <c r="E50" s="47"/>
      <c r="F50" s="51" t="s">
        <v>121</v>
      </c>
      <c r="G50" s="51"/>
      <c r="H50" s="46" t="s">
        <v>122</v>
      </c>
      <c r="I50" s="46" t="s">
        <v>123</v>
      </c>
      <c r="J50" s="46" t="str">
        <f>VLOOKUP(A50,[1]Sheet7!$A$2:$H$43,8,0)</f>
        <v>Low</v>
      </c>
      <c r="K50" s="46"/>
      <c r="L50" s="46"/>
      <c r="AM50" t="s">
        <v>72</v>
      </c>
    </row>
    <row r="51" spans="1:39" ht="37.5" x14ac:dyDescent="0.25">
      <c r="A51" s="46" t="s">
        <v>211</v>
      </c>
      <c r="B51" s="52" t="s">
        <v>212</v>
      </c>
      <c r="C51" s="52" t="s">
        <v>213</v>
      </c>
      <c r="D51" s="46" t="s">
        <v>127</v>
      </c>
      <c r="E51" s="47"/>
      <c r="F51" s="51" t="s">
        <v>121</v>
      </c>
      <c r="G51" s="51"/>
      <c r="H51" s="46" t="s">
        <v>122</v>
      </c>
      <c r="I51" s="46" t="s">
        <v>123</v>
      </c>
      <c r="J51" s="46" t="str">
        <f>VLOOKUP(A51,[1]Sheet7!$A$2:$H$43,8,0)</f>
        <v>High</v>
      </c>
      <c r="K51" s="46"/>
      <c r="L51" s="46"/>
      <c r="AM51" t="s">
        <v>72</v>
      </c>
    </row>
    <row r="52" spans="1:39" ht="37.5" x14ac:dyDescent="0.25">
      <c r="A52" s="46" t="s">
        <v>214</v>
      </c>
      <c r="B52" s="52" t="s">
        <v>215</v>
      </c>
      <c r="C52" s="52" t="s">
        <v>216</v>
      </c>
      <c r="D52" s="46" t="s">
        <v>120</v>
      </c>
      <c r="E52" s="47"/>
      <c r="F52" s="51" t="s">
        <v>121</v>
      </c>
      <c r="G52" s="51"/>
      <c r="H52" s="46" t="s">
        <v>122</v>
      </c>
      <c r="I52" s="46" t="s">
        <v>123</v>
      </c>
      <c r="J52" s="46" t="str">
        <f>VLOOKUP(A52,[1]Sheet7!$A$2:$H$43,8,0)</f>
        <v>Medium</v>
      </c>
      <c r="K52" s="46"/>
      <c r="L52" s="46"/>
      <c r="AM52" t="s">
        <v>72</v>
      </c>
    </row>
    <row r="53" spans="1:39" ht="50" x14ac:dyDescent="0.25">
      <c r="A53" s="46" t="s">
        <v>217</v>
      </c>
      <c r="B53" s="52" t="s">
        <v>218</v>
      </c>
      <c r="C53" s="52" t="s">
        <v>219</v>
      </c>
      <c r="D53" s="46" t="s">
        <v>120</v>
      </c>
      <c r="E53" s="47"/>
      <c r="F53" s="51" t="s">
        <v>121</v>
      </c>
      <c r="G53" s="51"/>
      <c r="H53" s="46" t="s">
        <v>122</v>
      </c>
      <c r="I53" s="46" t="s">
        <v>123</v>
      </c>
      <c r="J53" s="46" t="str">
        <f>VLOOKUP(A53,[1]Sheet7!$A$2:$H$43,8,0)</f>
        <v>High</v>
      </c>
      <c r="K53" s="46"/>
      <c r="L53" s="46"/>
      <c r="AM53" t="s">
        <v>72</v>
      </c>
    </row>
    <row r="54" spans="1:39" ht="25" x14ac:dyDescent="0.25">
      <c r="A54" s="46" t="s">
        <v>220</v>
      </c>
      <c r="B54" s="52" t="s">
        <v>221</v>
      </c>
      <c r="C54" s="52" t="s">
        <v>222</v>
      </c>
      <c r="D54" s="46" t="s">
        <v>120</v>
      </c>
      <c r="E54" s="47"/>
      <c r="F54" s="51" t="s">
        <v>121</v>
      </c>
      <c r="G54" s="51"/>
      <c r="H54" s="46" t="s">
        <v>122</v>
      </c>
      <c r="I54" s="46" t="s">
        <v>123</v>
      </c>
      <c r="J54" s="46" t="str">
        <f>VLOOKUP(A54,[1]Sheet7!$A$2:$H$43,8,0)</f>
        <v>High</v>
      </c>
      <c r="K54" s="46"/>
      <c r="L54" s="46"/>
      <c r="AM54" t="s">
        <v>72</v>
      </c>
    </row>
    <row r="55" spans="1:39" ht="37.5" x14ac:dyDescent="0.25">
      <c r="A55" s="46" t="s">
        <v>223</v>
      </c>
      <c r="B55" s="52" t="s">
        <v>224</v>
      </c>
      <c r="C55" s="52" t="s">
        <v>225</v>
      </c>
      <c r="D55" s="46" t="s">
        <v>120</v>
      </c>
      <c r="E55" s="47"/>
      <c r="F55" s="51" t="s">
        <v>121</v>
      </c>
      <c r="G55" s="51"/>
      <c r="H55" s="46" t="s">
        <v>122</v>
      </c>
      <c r="I55" s="46" t="s">
        <v>123</v>
      </c>
      <c r="J55" s="46" t="str">
        <f>VLOOKUP(A55,[1]Sheet7!$A$2:$H$43,8,0)</f>
        <v>Medium</v>
      </c>
      <c r="K55" s="46"/>
      <c r="L55" s="46"/>
      <c r="AM55" t="s">
        <v>72</v>
      </c>
    </row>
    <row r="56" spans="1:39" ht="50" x14ac:dyDescent="0.25">
      <c r="A56" s="46" t="s">
        <v>226</v>
      </c>
      <c r="B56" s="52" t="s">
        <v>227</v>
      </c>
      <c r="C56" s="52" t="s">
        <v>228</v>
      </c>
      <c r="D56" s="46" t="s">
        <v>127</v>
      </c>
      <c r="E56" s="47"/>
      <c r="F56" s="51" t="s">
        <v>121</v>
      </c>
      <c r="G56" s="51"/>
      <c r="H56" s="46" t="s">
        <v>122</v>
      </c>
      <c r="I56" s="46" t="s">
        <v>123</v>
      </c>
      <c r="J56" s="46" t="str">
        <f>VLOOKUP(A56,[1]Sheet7!$A$2:$H$43,8,0)</f>
        <v>High</v>
      </c>
      <c r="K56" s="46"/>
      <c r="L56" s="46"/>
      <c r="AM56" t="s">
        <v>72</v>
      </c>
    </row>
    <row r="57" spans="1:39" ht="25" x14ac:dyDescent="0.25">
      <c r="A57" s="46" t="s">
        <v>229</v>
      </c>
      <c r="B57" s="52" t="s">
        <v>230</v>
      </c>
      <c r="C57" s="52" t="s">
        <v>231</v>
      </c>
      <c r="D57" s="46" t="s">
        <v>120</v>
      </c>
      <c r="E57" s="47"/>
      <c r="F57" s="51" t="s">
        <v>121</v>
      </c>
      <c r="G57" s="51"/>
      <c r="H57" s="46" t="s">
        <v>122</v>
      </c>
      <c r="I57" s="46" t="s">
        <v>123</v>
      </c>
      <c r="J57" s="46" t="str">
        <f>VLOOKUP(A57,[1]Sheet7!$A$2:$H$43,8,0)</f>
        <v>Low</v>
      </c>
      <c r="K57" s="46"/>
      <c r="L57" s="46"/>
      <c r="AM57" t="s">
        <v>72</v>
      </c>
    </row>
    <row r="58" spans="1:39" ht="37.5" x14ac:dyDescent="0.25">
      <c r="A58" s="46" t="s">
        <v>232</v>
      </c>
      <c r="B58" s="52" t="s">
        <v>233</v>
      </c>
      <c r="C58" s="52" t="s">
        <v>234</v>
      </c>
      <c r="D58" s="46" t="s">
        <v>120</v>
      </c>
      <c r="E58" s="47"/>
      <c r="F58" s="51" t="s">
        <v>121</v>
      </c>
      <c r="G58" s="51"/>
      <c r="H58" s="46" t="s">
        <v>122</v>
      </c>
      <c r="I58" s="46" t="s">
        <v>123</v>
      </c>
      <c r="J58" s="46" t="str">
        <f>VLOOKUP(A58,[1]Sheet7!$A$2:$H$43,8,0)</f>
        <v>High</v>
      </c>
      <c r="K58" s="46"/>
      <c r="L58" s="46"/>
      <c r="AM58" t="s">
        <v>72</v>
      </c>
    </row>
    <row r="59" spans="1:39" ht="25" x14ac:dyDescent="0.25">
      <c r="A59" s="46" t="s">
        <v>235</v>
      </c>
      <c r="B59" s="52" t="s">
        <v>236</v>
      </c>
      <c r="C59" s="52" t="s">
        <v>237</v>
      </c>
      <c r="D59" s="46" t="s">
        <v>120</v>
      </c>
      <c r="E59" s="47"/>
      <c r="F59" s="51" t="s">
        <v>121</v>
      </c>
      <c r="G59" s="51"/>
      <c r="H59" s="46" t="s">
        <v>122</v>
      </c>
      <c r="I59" s="46" t="s">
        <v>123</v>
      </c>
      <c r="J59" s="46" t="str">
        <f>VLOOKUP(A59,[1]Sheet7!$A$2:$H$43,8,0)</f>
        <v>Medium</v>
      </c>
      <c r="K59" s="46"/>
      <c r="L59" s="46"/>
      <c r="AM59" t="s">
        <v>72</v>
      </c>
    </row>
    <row r="60" spans="1:39" ht="37.5" x14ac:dyDescent="0.25">
      <c r="A60" s="46" t="s">
        <v>238</v>
      </c>
      <c r="B60" s="52" t="s">
        <v>239</v>
      </c>
      <c r="C60" s="52" t="s">
        <v>240</v>
      </c>
      <c r="D60" s="46" t="s">
        <v>120</v>
      </c>
      <c r="E60" s="47"/>
      <c r="F60" s="51" t="s">
        <v>121</v>
      </c>
      <c r="G60" s="51"/>
      <c r="H60" s="46" t="s">
        <v>122</v>
      </c>
      <c r="I60" s="46" t="s">
        <v>123</v>
      </c>
      <c r="J60" s="46" t="str">
        <f>VLOOKUP(A60,[1]Sheet7!$A$2:$H$43,8,0)</f>
        <v>Medium</v>
      </c>
      <c r="K60" s="46"/>
      <c r="L60" s="46"/>
      <c r="AM60" t="s">
        <v>72</v>
      </c>
    </row>
    <row r="61" spans="1:39" ht="25" hidden="1" x14ac:dyDescent="0.25">
      <c r="A61" s="46" t="s">
        <v>241</v>
      </c>
      <c r="B61" s="47" t="s">
        <v>242</v>
      </c>
      <c r="C61" s="47" t="s">
        <v>243</v>
      </c>
      <c r="D61" s="46" t="s">
        <v>244</v>
      </c>
      <c r="E61" s="47"/>
      <c r="F61" s="51">
        <v>268860.05000000005</v>
      </c>
      <c r="G61" s="51"/>
      <c r="H61" s="46" t="s">
        <v>245</v>
      </c>
      <c r="I61" s="46" t="s">
        <v>246</v>
      </c>
      <c r="J61" s="46" t="s">
        <v>27</v>
      </c>
      <c r="K61" s="46"/>
      <c r="L61" s="46"/>
      <c r="AM61" t="s">
        <v>55</v>
      </c>
    </row>
    <row r="62" spans="1:39" ht="37.5" hidden="1" x14ac:dyDescent="0.25">
      <c r="A62" s="46" t="s">
        <v>247</v>
      </c>
      <c r="B62" s="47" t="s">
        <v>248</v>
      </c>
      <c r="C62" s="47" t="s">
        <v>249</v>
      </c>
      <c r="D62" s="46" t="s">
        <v>250</v>
      </c>
      <c r="E62" s="47"/>
      <c r="F62" s="51">
        <v>4717184</v>
      </c>
      <c r="G62" s="51"/>
      <c r="H62" s="46" t="s">
        <v>251</v>
      </c>
      <c r="I62" s="46" t="s">
        <v>69</v>
      </c>
      <c r="J62" s="46" t="s">
        <v>41</v>
      </c>
      <c r="K62" s="46"/>
      <c r="L62" s="46"/>
      <c r="AM62" t="s">
        <v>72</v>
      </c>
    </row>
    <row r="63" spans="1:39" ht="62.5" hidden="1" x14ac:dyDescent="0.25">
      <c r="A63" s="46" t="s">
        <v>252</v>
      </c>
      <c r="B63" s="47" t="s">
        <v>253</v>
      </c>
      <c r="C63" s="47" t="s">
        <v>254</v>
      </c>
      <c r="D63" s="46" t="s">
        <v>26</v>
      </c>
      <c r="E63" s="47" t="s">
        <v>28</v>
      </c>
      <c r="F63" s="48">
        <v>594513.28</v>
      </c>
      <c r="G63" s="48"/>
      <c r="H63" s="46" t="s">
        <v>245</v>
      </c>
      <c r="I63" s="46" t="s">
        <v>246</v>
      </c>
      <c r="J63" s="46" t="s">
        <v>23</v>
      </c>
      <c r="K63" s="46" t="s">
        <v>41</v>
      </c>
      <c r="L63" s="46"/>
      <c r="M63">
        <v>13</v>
      </c>
      <c r="AM63" t="s">
        <v>55</v>
      </c>
    </row>
    <row r="64" spans="1:39" ht="37.5" hidden="1" x14ac:dyDescent="0.25">
      <c r="A64" s="46" t="s">
        <v>255</v>
      </c>
      <c r="B64" s="47" t="s">
        <v>256</v>
      </c>
      <c r="C64" s="47" t="s">
        <v>257</v>
      </c>
      <c r="D64" s="46" t="s">
        <v>26</v>
      </c>
      <c r="E64" s="47" t="s">
        <v>28</v>
      </c>
      <c r="F64" s="48">
        <v>190899</v>
      </c>
      <c r="G64" s="48"/>
      <c r="H64" s="46" t="s">
        <v>245</v>
      </c>
      <c r="I64" s="46" t="s">
        <v>246</v>
      </c>
      <c r="J64" s="46" t="s">
        <v>23</v>
      </c>
      <c r="K64" s="46" t="s">
        <v>41</v>
      </c>
      <c r="L64" s="46"/>
      <c r="M64">
        <v>12</v>
      </c>
      <c r="AM64" t="s">
        <v>55</v>
      </c>
    </row>
    <row r="65" spans="1:39" ht="75" hidden="1" x14ac:dyDescent="0.25">
      <c r="A65" s="47" t="s">
        <v>258</v>
      </c>
      <c r="B65" s="47" t="s">
        <v>259</v>
      </c>
      <c r="C65" s="47" t="s">
        <v>260</v>
      </c>
      <c r="D65" s="46" t="s">
        <v>26</v>
      </c>
      <c r="E65" s="47" t="s">
        <v>24</v>
      </c>
      <c r="F65" s="48">
        <v>131790</v>
      </c>
      <c r="G65" s="48"/>
      <c r="H65" s="46" t="s">
        <v>245</v>
      </c>
      <c r="I65" s="46" t="s">
        <v>246</v>
      </c>
      <c r="J65" s="46" t="s">
        <v>23</v>
      </c>
      <c r="K65" s="46" t="s">
        <v>23</v>
      </c>
      <c r="L65" s="46"/>
      <c r="M65">
        <v>9</v>
      </c>
      <c r="AM65" t="s">
        <v>55</v>
      </c>
    </row>
    <row r="66" spans="1:39" ht="37.5" hidden="1" x14ac:dyDescent="0.25">
      <c r="A66" s="47" t="s">
        <v>261</v>
      </c>
      <c r="B66" s="47" t="s">
        <v>262</v>
      </c>
      <c r="C66" s="47"/>
      <c r="D66" s="46" t="s">
        <v>26</v>
      </c>
      <c r="E66" s="47" t="s">
        <v>24</v>
      </c>
      <c r="F66" s="48">
        <v>155120.79999999999</v>
      </c>
      <c r="G66" s="48"/>
      <c r="H66" s="46" t="s">
        <v>245</v>
      </c>
      <c r="I66" s="46" t="s">
        <v>246</v>
      </c>
      <c r="J66" s="46" t="s">
        <v>23</v>
      </c>
      <c r="K66" s="46" t="s">
        <v>23</v>
      </c>
      <c r="L66" s="46"/>
      <c r="M66">
        <v>4</v>
      </c>
      <c r="AM66" t="s">
        <v>55</v>
      </c>
    </row>
    <row r="67" spans="1:39" ht="50" hidden="1" x14ac:dyDescent="0.25">
      <c r="A67" s="47" t="s">
        <v>263</v>
      </c>
      <c r="B67" s="47" t="s">
        <v>264</v>
      </c>
      <c r="C67" s="47" t="s">
        <v>265</v>
      </c>
      <c r="D67" s="46" t="s">
        <v>26</v>
      </c>
      <c r="E67" s="47" t="s">
        <v>42</v>
      </c>
      <c r="F67" s="48">
        <v>714000</v>
      </c>
      <c r="G67" s="48"/>
      <c r="H67" s="46" t="s">
        <v>245</v>
      </c>
      <c r="I67" s="46" t="s">
        <v>246</v>
      </c>
      <c r="J67" s="46" t="s">
        <v>27</v>
      </c>
      <c r="K67" s="46" t="s">
        <v>54</v>
      </c>
      <c r="L67" s="46" t="s">
        <v>64</v>
      </c>
      <c r="M67">
        <v>18</v>
      </c>
      <c r="AM67" t="s">
        <v>55</v>
      </c>
    </row>
    <row r="68" spans="1:39" ht="62.5" hidden="1" x14ac:dyDescent="0.25">
      <c r="A68" s="47" t="s">
        <v>266</v>
      </c>
      <c r="B68" s="47" t="s">
        <v>267</v>
      </c>
      <c r="C68" s="47" t="s">
        <v>268</v>
      </c>
      <c r="D68" s="46" t="s">
        <v>26</v>
      </c>
      <c r="E68" s="47" t="s">
        <v>42</v>
      </c>
      <c r="F68" s="48">
        <v>300000</v>
      </c>
      <c r="G68" s="48"/>
      <c r="H68" s="46" t="s">
        <v>269</v>
      </c>
      <c r="I68" s="46" t="s">
        <v>81</v>
      </c>
      <c r="J68" s="46" t="s">
        <v>23</v>
      </c>
      <c r="K68" s="46" t="s">
        <v>27</v>
      </c>
      <c r="L68" s="46"/>
      <c r="M68">
        <v>8</v>
      </c>
      <c r="AM68" t="s">
        <v>72</v>
      </c>
    </row>
    <row r="69" spans="1:39" ht="75" hidden="1" x14ac:dyDescent="0.25">
      <c r="A69" s="47" t="s">
        <v>270</v>
      </c>
      <c r="B69" s="47" t="s">
        <v>271</v>
      </c>
      <c r="C69" s="47" t="s">
        <v>272</v>
      </c>
      <c r="D69" s="46" t="s">
        <v>26</v>
      </c>
      <c r="E69" s="47" t="s">
        <v>42</v>
      </c>
      <c r="F69" s="48">
        <v>400000</v>
      </c>
      <c r="G69" s="48"/>
      <c r="H69" s="46" t="s">
        <v>269</v>
      </c>
      <c r="I69" s="46" t="s">
        <v>81</v>
      </c>
      <c r="J69" s="46" t="s">
        <v>41</v>
      </c>
      <c r="K69" s="46" t="s">
        <v>27</v>
      </c>
      <c r="L69" s="46"/>
      <c r="M69">
        <v>30</v>
      </c>
      <c r="AM69" t="s">
        <v>72</v>
      </c>
    </row>
    <row r="70" spans="1:39" ht="112.5" hidden="1" x14ac:dyDescent="0.25">
      <c r="A70" s="47" t="s">
        <v>273</v>
      </c>
      <c r="B70" s="47" t="s">
        <v>274</v>
      </c>
      <c r="C70" s="47" t="s">
        <v>275</v>
      </c>
      <c r="D70" s="46" t="s">
        <v>26</v>
      </c>
      <c r="E70" s="47" t="s">
        <v>14</v>
      </c>
      <c r="F70" s="48">
        <v>242367</v>
      </c>
      <c r="G70" s="48"/>
      <c r="H70" s="46" t="s">
        <v>276</v>
      </c>
      <c r="I70" s="46" t="s">
        <v>277</v>
      </c>
      <c r="J70" s="46" t="s">
        <v>27</v>
      </c>
      <c r="K70" s="46" t="s">
        <v>27</v>
      </c>
      <c r="L70" s="46"/>
      <c r="M70">
        <v>19</v>
      </c>
      <c r="AM70" t="s">
        <v>55</v>
      </c>
    </row>
    <row r="71" spans="1:39" ht="100" hidden="1" x14ac:dyDescent="0.25">
      <c r="A71" s="47" t="s">
        <v>278</v>
      </c>
      <c r="B71" s="47" t="s">
        <v>279</v>
      </c>
      <c r="C71" s="47" t="s">
        <v>280</v>
      </c>
      <c r="D71" s="46" t="s">
        <v>26</v>
      </c>
      <c r="E71" s="47" t="s">
        <v>24</v>
      </c>
      <c r="F71" s="48">
        <v>151555</v>
      </c>
      <c r="G71" s="48"/>
      <c r="H71" s="46" t="s">
        <v>281</v>
      </c>
      <c r="I71" s="46" t="s">
        <v>282</v>
      </c>
      <c r="J71" s="46" t="s">
        <v>23</v>
      </c>
      <c r="K71" s="46" t="s">
        <v>23</v>
      </c>
      <c r="L71" s="46"/>
      <c r="M71">
        <v>5</v>
      </c>
      <c r="AM71" t="s">
        <v>55</v>
      </c>
    </row>
    <row r="72" spans="1:39" ht="87.5" hidden="1" x14ac:dyDescent="0.25">
      <c r="A72" s="47" t="s">
        <v>283</v>
      </c>
      <c r="B72" s="47" t="s">
        <v>284</v>
      </c>
      <c r="C72" s="47" t="s">
        <v>285</v>
      </c>
      <c r="D72" s="46" t="s">
        <v>26</v>
      </c>
      <c r="E72" s="47" t="s">
        <v>28</v>
      </c>
      <c r="F72" s="48">
        <v>476550</v>
      </c>
      <c r="G72" s="48"/>
      <c r="H72" s="46" t="s">
        <v>281</v>
      </c>
      <c r="I72" s="46" t="s">
        <v>282</v>
      </c>
      <c r="J72" s="46" t="s">
        <v>23</v>
      </c>
      <c r="K72" s="46" t="s">
        <v>41</v>
      </c>
      <c r="L72" s="47" t="s">
        <v>286</v>
      </c>
      <c r="M72">
        <v>15</v>
      </c>
      <c r="AM72" t="s">
        <v>55</v>
      </c>
    </row>
    <row r="73" spans="1:39" ht="162.5" hidden="1" x14ac:dyDescent="0.25">
      <c r="A73" s="46" t="s">
        <v>287</v>
      </c>
      <c r="B73" s="47" t="s">
        <v>288</v>
      </c>
      <c r="C73" s="53" t="s">
        <v>289</v>
      </c>
      <c r="D73" s="46" t="s">
        <v>26</v>
      </c>
      <c r="E73" s="47" t="s">
        <v>42</v>
      </c>
      <c r="F73" s="48">
        <v>118338</v>
      </c>
      <c r="G73" s="48"/>
      <c r="H73" s="46" t="s">
        <v>281</v>
      </c>
      <c r="I73" s="46" t="s">
        <v>282</v>
      </c>
      <c r="J73" s="46" t="s">
        <v>27</v>
      </c>
      <c r="K73" s="46" t="s">
        <v>54</v>
      </c>
      <c r="L73" s="46"/>
      <c r="AM73" t="s">
        <v>55</v>
      </c>
    </row>
    <row r="74" spans="1:39" ht="75" hidden="1" x14ac:dyDescent="0.25">
      <c r="A74" s="46" t="s">
        <v>290</v>
      </c>
      <c r="B74" s="47" t="s">
        <v>291</v>
      </c>
      <c r="C74" s="47" t="s">
        <v>292</v>
      </c>
      <c r="D74" s="46" t="s">
        <v>26</v>
      </c>
      <c r="E74" s="47" t="s">
        <v>28</v>
      </c>
      <c r="F74" s="48">
        <v>357256</v>
      </c>
      <c r="G74" s="48"/>
      <c r="H74" s="46" t="s">
        <v>245</v>
      </c>
      <c r="I74" s="46" t="s">
        <v>246</v>
      </c>
      <c r="J74" s="46" t="s">
        <v>27</v>
      </c>
      <c r="K74" s="46" t="s">
        <v>41</v>
      </c>
      <c r="L74" s="46"/>
      <c r="M74">
        <v>27</v>
      </c>
      <c r="AL74" t="s">
        <v>293</v>
      </c>
      <c r="AM74" t="s">
        <v>55</v>
      </c>
    </row>
    <row r="75" spans="1:39" hidden="1" x14ac:dyDescent="0.25">
      <c r="A75" s="46" t="s">
        <v>294</v>
      </c>
      <c r="B75" s="47" t="s">
        <v>295</v>
      </c>
      <c r="C75" s="47"/>
      <c r="D75" s="46" t="s">
        <v>26</v>
      </c>
      <c r="E75" s="47" t="s">
        <v>42</v>
      </c>
      <c r="F75" s="48">
        <v>127000</v>
      </c>
      <c r="G75" s="48"/>
      <c r="H75" s="46" t="s">
        <v>245</v>
      </c>
      <c r="I75" s="46" t="s">
        <v>246</v>
      </c>
      <c r="J75" s="46" t="s">
        <v>27</v>
      </c>
      <c r="K75" s="46" t="s">
        <v>54</v>
      </c>
      <c r="L75" s="46"/>
      <c r="M75">
        <v>21</v>
      </c>
      <c r="AM75" t="s">
        <v>55</v>
      </c>
    </row>
    <row r="76" spans="1:39" hidden="1" x14ac:dyDescent="0.25">
      <c r="A76" s="54" t="s">
        <v>296</v>
      </c>
      <c r="B76" s="47" t="s">
        <v>297</v>
      </c>
      <c r="C76" s="47"/>
      <c r="D76" s="54" t="s">
        <v>26</v>
      </c>
      <c r="E76" s="55" t="s">
        <v>28</v>
      </c>
      <c r="F76" s="48">
        <v>100000</v>
      </c>
      <c r="G76" s="48"/>
      <c r="H76" s="54" t="s">
        <v>298</v>
      </c>
      <c r="I76" s="46" t="s">
        <v>246</v>
      </c>
      <c r="J76" s="46" t="s">
        <v>41</v>
      </c>
      <c r="K76" s="46"/>
      <c r="L76" s="46"/>
      <c r="M76">
        <v>32</v>
      </c>
      <c r="AM76" t="s">
        <v>55</v>
      </c>
    </row>
    <row r="77" spans="1:39" ht="112.5" hidden="1" x14ac:dyDescent="0.25">
      <c r="A77" s="46" t="s">
        <v>299</v>
      </c>
      <c r="B77" s="47" t="s">
        <v>300</v>
      </c>
      <c r="C77" s="47" t="s">
        <v>301</v>
      </c>
      <c r="D77" s="46" t="s">
        <v>26</v>
      </c>
      <c r="E77" s="47" t="s">
        <v>42</v>
      </c>
      <c r="F77" s="48">
        <v>93005</v>
      </c>
      <c r="G77" s="48"/>
      <c r="H77" s="46" t="s">
        <v>302</v>
      </c>
      <c r="I77" s="46" t="s">
        <v>69</v>
      </c>
      <c r="J77" s="46" t="s">
        <v>27</v>
      </c>
      <c r="K77" s="46"/>
      <c r="L77" s="46"/>
      <c r="M77">
        <v>22</v>
      </c>
      <c r="AM77" t="s">
        <v>72</v>
      </c>
    </row>
    <row r="78" spans="1:39" ht="75" hidden="1" x14ac:dyDescent="0.25">
      <c r="A78" s="56" t="s">
        <v>303</v>
      </c>
      <c r="B78" s="47" t="s">
        <v>13</v>
      </c>
      <c r="C78" s="47" t="s">
        <v>304</v>
      </c>
      <c r="D78" s="46" t="s">
        <v>26</v>
      </c>
      <c r="E78" s="47" t="s">
        <v>42</v>
      </c>
      <c r="F78" s="48">
        <v>205960</v>
      </c>
      <c r="G78" s="48"/>
      <c r="H78" s="46" t="s">
        <v>68</v>
      </c>
      <c r="I78" s="46" t="s">
        <v>69</v>
      </c>
      <c r="J78" s="46" t="s">
        <v>27</v>
      </c>
      <c r="K78" s="46"/>
      <c r="L78" s="46"/>
      <c r="M78">
        <v>23</v>
      </c>
      <c r="AM78" t="s">
        <v>72</v>
      </c>
    </row>
    <row r="79" spans="1:39" ht="187.5" hidden="1" x14ac:dyDescent="0.25">
      <c r="A79" s="56" t="s">
        <v>305</v>
      </c>
      <c r="B79" s="47"/>
      <c r="C79" s="47" t="s">
        <v>306</v>
      </c>
      <c r="D79" s="54" t="s">
        <v>26</v>
      </c>
      <c r="E79" s="47" t="s">
        <v>42</v>
      </c>
      <c r="F79" s="48">
        <v>61500</v>
      </c>
      <c r="G79" s="48"/>
      <c r="H79" s="54" t="s">
        <v>307</v>
      </c>
      <c r="I79" s="54" t="s">
        <v>308</v>
      </c>
      <c r="J79" s="54" t="s">
        <v>41</v>
      </c>
      <c r="K79" s="46"/>
      <c r="L79" s="46"/>
      <c r="M79">
        <v>35</v>
      </c>
      <c r="AM79" t="s">
        <v>55</v>
      </c>
    </row>
    <row r="80" spans="1:39" ht="187.5" hidden="1" x14ac:dyDescent="0.25">
      <c r="A80" s="56" t="s">
        <v>309</v>
      </c>
      <c r="B80" s="47"/>
      <c r="C80" s="47" t="s">
        <v>306</v>
      </c>
      <c r="D80" s="54" t="s">
        <v>26</v>
      </c>
      <c r="E80" s="47" t="s">
        <v>42</v>
      </c>
      <c r="F80" s="48">
        <v>100500</v>
      </c>
      <c r="G80" s="48"/>
      <c r="H80" s="54" t="s">
        <v>307</v>
      </c>
      <c r="I80" s="54" t="s">
        <v>308</v>
      </c>
      <c r="J80" s="54" t="s">
        <v>41</v>
      </c>
      <c r="K80" s="46"/>
      <c r="L80" s="46"/>
      <c r="M80">
        <v>34</v>
      </c>
      <c r="AM80" t="s">
        <v>55</v>
      </c>
    </row>
    <row r="81" spans="1:39" ht="112.5" hidden="1" x14ac:dyDescent="0.25">
      <c r="A81" s="56" t="s">
        <v>310</v>
      </c>
      <c r="B81" s="47"/>
      <c r="C81" s="47" t="s">
        <v>311</v>
      </c>
      <c r="D81" s="54" t="s">
        <v>26</v>
      </c>
      <c r="E81" s="47" t="s">
        <v>42</v>
      </c>
      <c r="F81" s="48">
        <v>201023.35</v>
      </c>
      <c r="G81" s="48"/>
      <c r="H81" s="46" t="s">
        <v>245</v>
      </c>
      <c r="I81" s="54" t="s">
        <v>246</v>
      </c>
      <c r="J81" s="54" t="s">
        <v>41</v>
      </c>
      <c r="K81" s="46"/>
      <c r="L81" s="46"/>
      <c r="M81">
        <v>33</v>
      </c>
      <c r="AM81" t="s">
        <v>55</v>
      </c>
    </row>
    <row r="82" spans="1:39" ht="25" hidden="1" x14ac:dyDescent="0.25">
      <c r="A82" s="56" t="s">
        <v>312</v>
      </c>
      <c r="B82" s="47"/>
      <c r="C82" s="47" t="s">
        <v>313</v>
      </c>
      <c r="D82" s="54" t="s">
        <v>26</v>
      </c>
      <c r="E82" s="47" t="s">
        <v>42</v>
      </c>
      <c r="F82" s="48">
        <v>250000</v>
      </c>
      <c r="G82" s="48"/>
      <c r="H82" s="46" t="s">
        <v>314</v>
      </c>
      <c r="I82" s="54" t="s">
        <v>315</v>
      </c>
      <c r="J82" s="54" t="s">
        <v>27</v>
      </c>
      <c r="K82" s="46"/>
      <c r="L82" s="46"/>
      <c r="M82">
        <v>24</v>
      </c>
      <c r="AM82" t="s">
        <v>55</v>
      </c>
    </row>
    <row r="83" spans="1:39" ht="150" hidden="1" x14ac:dyDescent="0.25">
      <c r="A83" s="46" t="s">
        <v>316</v>
      </c>
      <c r="B83" s="47"/>
      <c r="C83" s="47" t="s">
        <v>317</v>
      </c>
      <c r="D83" s="54" t="s">
        <v>26</v>
      </c>
      <c r="E83" s="47" t="s">
        <v>42</v>
      </c>
      <c r="F83" s="48">
        <v>208000</v>
      </c>
      <c r="G83" s="48"/>
      <c r="H83" s="46" t="s">
        <v>318</v>
      </c>
      <c r="I83" s="46" t="s">
        <v>319</v>
      </c>
      <c r="J83" s="46" t="s">
        <v>23</v>
      </c>
      <c r="K83" s="46"/>
      <c r="L83" s="46"/>
      <c r="M83">
        <v>7</v>
      </c>
      <c r="AM83" t="s">
        <v>320</v>
      </c>
    </row>
    <row r="84" spans="1:39" ht="200" hidden="1" x14ac:dyDescent="0.25">
      <c r="A84" s="46" t="s">
        <v>321</v>
      </c>
      <c r="B84" s="47"/>
      <c r="C84" s="47" t="s">
        <v>322</v>
      </c>
      <c r="D84" s="54" t="s">
        <v>26</v>
      </c>
      <c r="E84" s="47" t="s">
        <v>24</v>
      </c>
      <c r="F84" s="48">
        <v>195997</v>
      </c>
      <c r="G84" s="48"/>
      <c r="H84" s="46" t="s">
        <v>323</v>
      </c>
      <c r="I84" s="46" t="s">
        <v>324</v>
      </c>
      <c r="J84" s="46" t="s">
        <v>27</v>
      </c>
      <c r="K84" s="46"/>
      <c r="L84" s="46"/>
      <c r="M84">
        <v>25</v>
      </c>
      <c r="AM84" t="s">
        <v>55</v>
      </c>
    </row>
    <row r="85" spans="1:39" ht="100" hidden="1" x14ac:dyDescent="0.25">
      <c r="A85" s="46" t="s">
        <v>325</v>
      </c>
      <c r="B85" s="47"/>
      <c r="C85" s="47" t="s">
        <v>326</v>
      </c>
      <c r="D85" s="54" t="s">
        <v>26</v>
      </c>
      <c r="E85" s="47" t="s">
        <v>42</v>
      </c>
      <c r="F85" s="48">
        <v>118337.69</v>
      </c>
      <c r="G85" s="48"/>
      <c r="H85" s="46" t="s">
        <v>281</v>
      </c>
      <c r="I85" s="46" t="s">
        <v>327</v>
      </c>
      <c r="J85" s="46" t="s">
        <v>27</v>
      </c>
      <c r="K85" s="46"/>
      <c r="L85" s="46"/>
      <c r="M85">
        <v>26</v>
      </c>
      <c r="AM85" t="s">
        <v>55</v>
      </c>
    </row>
    <row r="86" spans="1:39" ht="137.5" hidden="1" x14ac:dyDescent="0.25">
      <c r="A86" s="46" t="s">
        <v>328</v>
      </c>
      <c r="B86" s="47"/>
      <c r="C86" s="47" t="s">
        <v>329</v>
      </c>
      <c r="D86" s="54" t="s">
        <v>26</v>
      </c>
      <c r="E86" s="47" t="s">
        <v>42</v>
      </c>
      <c r="F86" s="48">
        <v>127165</v>
      </c>
      <c r="G86" s="48"/>
      <c r="H86" s="46" t="s">
        <v>330</v>
      </c>
      <c r="I86" s="46" t="s">
        <v>331</v>
      </c>
      <c r="J86" s="46" t="s">
        <v>23</v>
      </c>
      <c r="K86" s="46"/>
      <c r="L86" s="46"/>
      <c r="M86">
        <v>11</v>
      </c>
      <c r="AM86" t="s">
        <v>55</v>
      </c>
    </row>
    <row r="87" spans="1:39" ht="87.5" hidden="1" x14ac:dyDescent="0.25">
      <c r="A87" s="46" t="s">
        <v>332</v>
      </c>
      <c r="B87" s="47"/>
      <c r="C87" s="47" t="s">
        <v>333</v>
      </c>
      <c r="D87" s="54" t="s">
        <v>26</v>
      </c>
      <c r="E87" s="46"/>
      <c r="F87" s="48">
        <v>6639</v>
      </c>
      <c r="G87" s="48"/>
      <c r="H87" s="46" t="s">
        <v>334</v>
      </c>
      <c r="I87" s="46" t="s">
        <v>335</v>
      </c>
      <c r="J87" s="46" t="str">
        <f>VLOOKUP(AK87,'[1]Carryover from 2015 Msc Cap '!$A$4:$B$13,2,0)</f>
        <v>High</v>
      </c>
      <c r="K87" s="46"/>
      <c r="L87" s="46"/>
      <c r="AJ87" t="s">
        <v>336</v>
      </c>
      <c r="AK87">
        <v>8</v>
      </c>
      <c r="AM87" t="s">
        <v>337</v>
      </c>
    </row>
    <row r="88" spans="1:39" ht="112.5" hidden="1" x14ac:dyDescent="0.25">
      <c r="A88" s="46" t="s">
        <v>338</v>
      </c>
      <c r="B88" s="47"/>
      <c r="C88" s="47" t="s">
        <v>339</v>
      </c>
      <c r="D88" s="54" t="s">
        <v>26</v>
      </c>
      <c r="E88" s="46"/>
      <c r="F88" s="48">
        <v>120000</v>
      </c>
      <c r="G88" s="48"/>
      <c r="H88" s="46" t="s">
        <v>340</v>
      </c>
      <c r="I88" s="46" t="s">
        <v>341</v>
      </c>
      <c r="J88" s="46" t="str">
        <f>VLOOKUP(AK88,'[1]Carryover from 2015 Msc Cap '!$A$4:$B$13,2,0)</f>
        <v>High</v>
      </c>
      <c r="K88" s="46"/>
      <c r="L88" s="46"/>
      <c r="AJ88" t="s">
        <v>336</v>
      </c>
      <c r="AK88">
        <v>8</v>
      </c>
      <c r="AM88" t="s">
        <v>55</v>
      </c>
    </row>
    <row r="89" spans="1:39" ht="112.5" hidden="1" x14ac:dyDescent="0.25">
      <c r="A89" s="46" t="s">
        <v>342</v>
      </c>
      <c r="B89" s="47"/>
      <c r="C89" s="47" t="s">
        <v>343</v>
      </c>
      <c r="D89" s="54" t="s">
        <v>26</v>
      </c>
      <c r="E89" s="46"/>
      <c r="F89" s="48">
        <v>28833</v>
      </c>
      <c r="G89" s="48"/>
      <c r="H89" s="46" t="s">
        <v>344</v>
      </c>
      <c r="I89" s="46" t="s">
        <v>345</v>
      </c>
      <c r="J89" s="46" t="str">
        <f>VLOOKUP(AK89,'[1]Carryover from 2015 Msc Cap '!$A$4:$B$13,2,0)</f>
        <v>High</v>
      </c>
      <c r="K89" s="46"/>
      <c r="L89" s="46"/>
      <c r="AJ89" t="s">
        <v>336</v>
      </c>
      <c r="AK89">
        <v>8</v>
      </c>
      <c r="AM89" t="s">
        <v>337</v>
      </c>
    </row>
    <row r="90" spans="1:39" ht="200" hidden="1" x14ac:dyDescent="0.25">
      <c r="A90" s="46" t="s">
        <v>321</v>
      </c>
      <c r="B90" s="47"/>
      <c r="C90" s="47" t="s">
        <v>322</v>
      </c>
      <c r="D90" s="54" t="s">
        <v>26</v>
      </c>
      <c r="E90" s="46"/>
      <c r="F90" s="48">
        <v>195997</v>
      </c>
      <c r="G90" s="48"/>
      <c r="H90" s="46" t="s">
        <v>323</v>
      </c>
      <c r="I90" s="46" t="s">
        <v>324</v>
      </c>
      <c r="J90" s="46" t="str">
        <f>VLOOKUP(AK90,'[1]Carryover from 2015 Msc Cap '!$A$4:$B$13,2,0)</f>
        <v>High</v>
      </c>
      <c r="K90" s="46"/>
      <c r="L90" s="46"/>
      <c r="AJ90" t="s">
        <v>336</v>
      </c>
      <c r="AK90">
        <v>7</v>
      </c>
      <c r="AM90" t="s">
        <v>55</v>
      </c>
    </row>
    <row r="91" spans="1:39" ht="62.5" hidden="1" x14ac:dyDescent="0.25">
      <c r="A91" s="46" t="s">
        <v>346</v>
      </c>
      <c r="B91" s="47"/>
      <c r="C91" s="47" t="s">
        <v>347</v>
      </c>
      <c r="D91" s="54" t="s">
        <v>26</v>
      </c>
      <c r="E91" s="46"/>
      <c r="F91" s="48">
        <v>47683</v>
      </c>
      <c r="G91" s="48"/>
      <c r="H91" s="46" t="s">
        <v>276</v>
      </c>
      <c r="I91" s="46" t="s">
        <v>277</v>
      </c>
      <c r="J91" s="46" t="str">
        <f>VLOOKUP(AK91,'[1]Carryover from 2015 Msc Cap '!$A$4:$B$13,2,0)</f>
        <v>High</v>
      </c>
      <c r="K91" s="46"/>
      <c r="L91" s="46"/>
      <c r="AJ91" t="s">
        <v>336</v>
      </c>
      <c r="AK91">
        <v>7</v>
      </c>
      <c r="AM91" t="s">
        <v>55</v>
      </c>
    </row>
    <row r="92" spans="1:39" ht="62.5" hidden="1" x14ac:dyDescent="0.25">
      <c r="A92" s="46" t="s">
        <v>348</v>
      </c>
      <c r="B92" s="47"/>
      <c r="C92" s="47" t="s">
        <v>349</v>
      </c>
      <c r="D92" s="54" t="s">
        <v>26</v>
      </c>
      <c r="E92" s="46"/>
      <c r="F92" s="48">
        <v>66378</v>
      </c>
      <c r="G92" s="48"/>
      <c r="H92" s="46" t="s">
        <v>276</v>
      </c>
      <c r="I92" s="46" t="s">
        <v>277</v>
      </c>
      <c r="J92" s="46" t="str">
        <f>VLOOKUP(AK92,'[1]Carryover from 2015 Msc Cap '!$A$4:$B$13,2,0)</f>
        <v>High</v>
      </c>
      <c r="K92" s="46"/>
      <c r="L92" s="46"/>
      <c r="AJ92" t="s">
        <v>336</v>
      </c>
      <c r="AK92">
        <v>7</v>
      </c>
      <c r="AM92" t="s">
        <v>55</v>
      </c>
    </row>
    <row r="93" spans="1:39" ht="137.5" hidden="1" x14ac:dyDescent="0.25">
      <c r="A93" s="46" t="s">
        <v>350</v>
      </c>
      <c r="B93" s="47"/>
      <c r="C93" s="47" t="s">
        <v>351</v>
      </c>
      <c r="D93" s="54" t="s">
        <v>26</v>
      </c>
      <c r="E93" s="46"/>
      <c r="F93" s="48">
        <v>33814.35</v>
      </c>
      <c r="G93" s="48"/>
      <c r="H93" s="46" t="s">
        <v>352</v>
      </c>
      <c r="I93" s="46" t="s">
        <v>353</v>
      </c>
      <c r="J93" s="46" t="str">
        <f>VLOOKUP(AK93,'[1]Carryover from 2015 Msc Cap '!$A$4:$B$13,2,0)</f>
        <v>High</v>
      </c>
      <c r="K93" s="46"/>
      <c r="L93" s="46"/>
      <c r="AJ93" t="s">
        <v>336</v>
      </c>
      <c r="AK93">
        <v>7</v>
      </c>
      <c r="AM93" t="s">
        <v>55</v>
      </c>
    </row>
    <row r="94" spans="1:39" ht="100" hidden="1" x14ac:dyDescent="0.25">
      <c r="A94" s="46" t="s">
        <v>354</v>
      </c>
      <c r="B94" s="47"/>
      <c r="C94" s="47" t="s">
        <v>355</v>
      </c>
      <c r="D94" s="54" t="s">
        <v>26</v>
      </c>
      <c r="E94" s="46"/>
      <c r="F94" s="48">
        <v>36427.5</v>
      </c>
      <c r="G94" s="48"/>
      <c r="H94" s="46" t="s">
        <v>356</v>
      </c>
      <c r="I94" s="46" t="s">
        <v>357</v>
      </c>
      <c r="J94" s="46" t="str">
        <f>VLOOKUP(AK94,'[1]Carryover from 2015 Msc Cap '!$A$4:$B$13,2,0)</f>
        <v>High</v>
      </c>
      <c r="K94" s="46"/>
      <c r="L94" s="46"/>
      <c r="AJ94" t="s">
        <v>336</v>
      </c>
      <c r="AK94">
        <v>7</v>
      </c>
      <c r="AM94" t="s">
        <v>55</v>
      </c>
    </row>
    <row r="95" spans="1:39" ht="75" hidden="1" x14ac:dyDescent="0.25">
      <c r="A95" s="46" t="s">
        <v>358</v>
      </c>
      <c r="B95" s="47"/>
      <c r="C95" s="47" t="s">
        <v>359</v>
      </c>
      <c r="D95" s="54" t="s">
        <v>26</v>
      </c>
      <c r="E95" s="46"/>
      <c r="F95" s="48">
        <v>12678</v>
      </c>
      <c r="G95" s="48"/>
      <c r="H95" s="46" t="s">
        <v>356</v>
      </c>
      <c r="I95" s="46" t="s">
        <v>360</v>
      </c>
      <c r="J95" s="46" t="str">
        <f>VLOOKUP(AK95,'[1]Carryover from 2015 Msc Cap '!$A$4:$B$13,2,0)</f>
        <v>High</v>
      </c>
      <c r="K95" s="46"/>
      <c r="L95" s="46"/>
      <c r="AJ95" t="s">
        <v>336</v>
      </c>
      <c r="AK95">
        <v>7</v>
      </c>
      <c r="AM95" t="s">
        <v>55</v>
      </c>
    </row>
    <row r="96" spans="1:39" ht="87.5" hidden="1" x14ac:dyDescent="0.25">
      <c r="A96" s="46" t="s">
        <v>361</v>
      </c>
      <c r="B96" s="47"/>
      <c r="C96" s="47" t="s">
        <v>362</v>
      </c>
      <c r="D96" s="54" t="s">
        <v>26</v>
      </c>
      <c r="E96" s="46"/>
      <c r="F96" s="48">
        <v>120060</v>
      </c>
      <c r="G96" s="48"/>
      <c r="H96" s="46" t="s">
        <v>363</v>
      </c>
      <c r="I96" s="46" t="s">
        <v>364</v>
      </c>
      <c r="J96" s="46" t="str">
        <f>VLOOKUP(AK96,'[1]Carryover from 2015 Msc Cap '!$A$4:$B$13,2,0)</f>
        <v>Medium</v>
      </c>
      <c r="K96" s="46"/>
      <c r="L96" s="46"/>
      <c r="AJ96" t="s">
        <v>336</v>
      </c>
      <c r="AK96">
        <v>6</v>
      </c>
      <c r="AM96" t="s">
        <v>72</v>
      </c>
    </row>
    <row r="97" spans="1:39" ht="75" hidden="1" x14ac:dyDescent="0.25">
      <c r="A97" s="46" t="s">
        <v>365</v>
      </c>
      <c r="B97" s="47"/>
      <c r="C97" s="47" t="s">
        <v>366</v>
      </c>
      <c r="D97" s="54" t="s">
        <v>26</v>
      </c>
      <c r="E97" s="46"/>
      <c r="F97" s="48">
        <v>73380</v>
      </c>
      <c r="G97" s="48"/>
      <c r="H97" s="46" t="s">
        <v>251</v>
      </c>
      <c r="I97" s="46" t="s">
        <v>69</v>
      </c>
      <c r="J97" s="46" t="str">
        <f>VLOOKUP(AK97,'[1]Carryover from 2015 Msc Cap '!$A$4:$B$13,2,0)</f>
        <v>Medium</v>
      </c>
      <c r="K97" s="46"/>
      <c r="L97" s="46"/>
      <c r="AJ97" t="s">
        <v>336</v>
      </c>
      <c r="AK97">
        <v>6</v>
      </c>
      <c r="AM97" t="s">
        <v>72</v>
      </c>
    </row>
    <row r="98" spans="1:39" ht="37.5" hidden="1" x14ac:dyDescent="0.25">
      <c r="A98" s="46" t="s">
        <v>367</v>
      </c>
      <c r="B98" s="47"/>
      <c r="C98" s="47" t="s">
        <v>368</v>
      </c>
      <c r="D98" s="54" t="s">
        <v>26</v>
      </c>
      <c r="E98" s="46"/>
      <c r="F98" s="48">
        <v>13082.5</v>
      </c>
      <c r="G98" s="48"/>
      <c r="H98" s="46" t="s">
        <v>369</v>
      </c>
      <c r="I98" s="46" t="s">
        <v>370</v>
      </c>
      <c r="J98" s="46" t="str">
        <f>VLOOKUP(AK98,'[1]Carryover from 2015 Msc Cap '!$A$4:$B$13,2,0)</f>
        <v>Medium</v>
      </c>
      <c r="K98" s="46"/>
      <c r="L98" s="46"/>
      <c r="AJ98" t="s">
        <v>336</v>
      </c>
      <c r="AK98">
        <v>5</v>
      </c>
      <c r="AM98" t="s">
        <v>55</v>
      </c>
    </row>
    <row r="99" spans="1:39" ht="175" hidden="1" x14ac:dyDescent="0.25">
      <c r="A99" s="46" t="s">
        <v>283</v>
      </c>
      <c r="B99" s="47"/>
      <c r="C99" s="47" t="s">
        <v>371</v>
      </c>
      <c r="D99" s="54" t="s">
        <v>26</v>
      </c>
      <c r="E99" s="46"/>
      <c r="F99" s="48">
        <v>476550</v>
      </c>
      <c r="G99" s="48"/>
      <c r="H99" s="46" t="s">
        <v>281</v>
      </c>
      <c r="I99" s="46" t="s">
        <v>327</v>
      </c>
      <c r="J99" s="46" t="str">
        <f>VLOOKUP(AK99,'[1]Carryover from 2015 Msc Cap '!$A$4:$B$13,2,0)</f>
        <v>Medium</v>
      </c>
      <c r="K99" s="46"/>
      <c r="L99" s="46"/>
      <c r="AJ99" t="s">
        <v>336</v>
      </c>
      <c r="AK99">
        <v>4</v>
      </c>
      <c r="AM99" t="s">
        <v>55</v>
      </c>
    </row>
    <row r="100" spans="1:39" ht="100" hidden="1" x14ac:dyDescent="0.25">
      <c r="A100" s="46" t="s">
        <v>325</v>
      </c>
      <c r="B100" s="47"/>
      <c r="C100" s="47" t="s">
        <v>326</v>
      </c>
      <c r="D100" s="54" t="s">
        <v>26</v>
      </c>
      <c r="E100" s="46"/>
      <c r="F100" s="48">
        <v>118337.69</v>
      </c>
      <c r="G100" s="48"/>
      <c r="H100" s="46" t="s">
        <v>281</v>
      </c>
      <c r="I100" s="46" t="s">
        <v>327</v>
      </c>
      <c r="J100" s="46" t="str">
        <f>VLOOKUP(AK100,'[1]Carryover from 2015 Msc Cap '!$A$4:$B$13,2,0)</f>
        <v>Medium</v>
      </c>
      <c r="K100" s="46"/>
      <c r="L100" s="46"/>
      <c r="AJ100" t="s">
        <v>336</v>
      </c>
      <c r="AK100">
        <v>4</v>
      </c>
      <c r="AM100" t="s">
        <v>55</v>
      </c>
    </row>
    <row r="101" spans="1:39" ht="62.5" hidden="1" x14ac:dyDescent="0.25">
      <c r="A101" s="46" t="s">
        <v>372</v>
      </c>
      <c r="B101" s="47"/>
      <c r="C101" s="47" t="s">
        <v>373</v>
      </c>
      <c r="D101" s="54" t="s">
        <v>26</v>
      </c>
      <c r="E101" s="46"/>
      <c r="F101" s="48">
        <v>60000</v>
      </c>
      <c r="G101" s="48"/>
      <c r="H101" s="46" t="s">
        <v>334</v>
      </c>
      <c r="I101" s="46" t="s">
        <v>335</v>
      </c>
      <c r="J101" s="46" t="str">
        <f>VLOOKUP(AK101,'[1]Carryover from 2015 Msc Cap '!$A$4:$B$13,2,0)</f>
        <v>Medium</v>
      </c>
      <c r="K101" s="46"/>
      <c r="L101" s="46"/>
      <c r="AJ101" t="s">
        <v>336</v>
      </c>
      <c r="AK101">
        <v>4</v>
      </c>
      <c r="AM101" t="s">
        <v>337</v>
      </c>
    </row>
    <row r="102" spans="1:39" ht="37.5" hidden="1" x14ac:dyDescent="0.25">
      <c r="A102" s="46" t="s">
        <v>374</v>
      </c>
      <c r="B102" s="47"/>
      <c r="C102" s="47" t="s">
        <v>375</v>
      </c>
      <c r="D102" s="54" t="s">
        <v>26</v>
      </c>
      <c r="E102" s="46"/>
      <c r="F102" s="48">
        <v>13519.74</v>
      </c>
      <c r="G102" s="48"/>
      <c r="H102" s="46" t="s">
        <v>356</v>
      </c>
      <c r="I102" s="46" t="s">
        <v>376</v>
      </c>
      <c r="J102" s="46" t="str">
        <f>VLOOKUP(AK102,'[1]Carryover from 2015 Msc Cap '!$A$4:$B$13,2,0)</f>
        <v>Medium</v>
      </c>
      <c r="K102" s="46"/>
      <c r="L102" s="46"/>
      <c r="AJ102" t="s">
        <v>336</v>
      </c>
      <c r="AK102">
        <v>4</v>
      </c>
      <c r="AM102" t="s">
        <v>55</v>
      </c>
    </row>
    <row r="103" spans="1:39" ht="150" hidden="1" x14ac:dyDescent="0.25">
      <c r="A103" s="46" t="s">
        <v>377</v>
      </c>
      <c r="B103" s="47"/>
      <c r="C103" s="47" t="s">
        <v>378</v>
      </c>
      <c r="D103" s="54" t="s">
        <v>26</v>
      </c>
      <c r="E103" s="46"/>
      <c r="F103" s="48">
        <v>125564.52</v>
      </c>
      <c r="G103" s="48"/>
      <c r="H103" s="46" t="s">
        <v>356</v>
      </c>
      <c r="I103" s="46" t="s">
        <v>376</v>
      </c>
      <c r="J103" s="46" t="str">
        <f>VLOOKUP(AK103,'[1]Carryover from 2015 Msc Cap '!$A$4:$B$13,2,0)</f>
        <v>Medium</v>
      </c>
      <c r="K103" s="46"/>
      <c r="L103" s="46"/>
      <c r="AJ103" t="s">
        <v>336</v>
      </c>
      <c r="AK103">
        <v>4</v>
      </c>
      <c r="AM103" t="s">
        <v>55</v>
      </c>
    </row>
    <row r="104" spans="1:39" ht="137.5" hidden="1" x14ac:dyDescent="0.25">
      <c r="A104" s="46" t="s">
        <v>379</v>
      </c>
      <c r="B104" s="47"/>
      <c r="C104" s="47" t="s">
        <v>380</v>
      </c>
      <c r="D104" s="54" t="s">
        <v>26</v>
      </c>
      <c r="E104" s="46"/>
      <c r="F104" s="48">
        <v>356796</v>
      </c>
      <c r="G104" s="48"/>
      <c r="H104" s="46" t="s">
        <v>340</v>
      </c>
      <c r="I104" s="46" t="s">
        <v>341</v>
      </c>
      <c r="J104" s="46" t="str">
        <f>VLOOKUP(AK104,'[1]Carryover from 2015 Msc Cap '!$A$4:$B$13,2,0)</f>
        <v>Medium</v>
      </c>
      <c r="K104" s="46"/>
      <c r="L104" s="46"/>
      <c r="AJ104" t="s">
        <v>336</v>
      </c>
      <c r="AK104">
        <v>4</v>
      </c>
      <c r="AM104" t="s">
        <v>55</v>
      </c>
    </row>
    <row r="105" spans="1:39" ht="137.5" hidden="1" x14ac:dyDescent="0.25">
      <c r="A105" s="46" t="s">
        <v>379</v>
      </c>
      <c r="B105" s="47"/>
      <c r="C105" s="47" t="s">
        <v>380</v>
      </c>
      <c r="D105" s="54" t="s">
        <v>26</v>
      </c>
      <c r="E105" s="46"/>
      <c r="F105" s="48">
        <v>320356</v>
      </c>
      <c r="G105" s="48"/>
      <c r="H105" s="46" t="s">
        <v>340</v>
      </c>
      <c r="I105" s="46" t="s">
        <v>341</v>
      </c>
      <c r="J105" s="46" t="str">
        <f>VLOOKUP(AK105,'[1]Carryover from 2015 Msc Cap '!$A$4:$B$13,2,0)</f>
        <v>Medium</v>
      </c>
      <c r="K105" s="46"/>
      <c r="L105" s="46"/>
      <c r="AJ105" t="s">
        <v>336</v>
      </c>
      <c r="AK105">
        <v>4</v>
      </c>
      <c r="AM105" t="s">
        <v>55</v>
      </c>
    </row>
    <row r="106" spans="1:39" ht="187.5" hidden="1" x14ac:dyDescent="0.25">
      <c r="A106" s="46" t="s">
        <v>381</v>
      </c>
      <c r="B106" s="47"/>
      <c r="C106" s="47" t="s">
        <v>382</v>
      </c>
      <c r="D106" s="54" t="s">
        <v>26</v>
      </c>
      <c r="E106" s="46"/>
      <c r="F106" s="48">
        <v>300000</v>
      </c>
      <c r="G106" s="48"/>
      <c r="H106" s="46" t="s">
        <v>269</v>
      </c>
      <c r="I106" s="46" t="s">
        <v>383</v>
      </c>
      <c r="J106" s="46" t="str">
        <f>VLOOKUP(AK106,'[1]Carryover from 2015 Msc Cap '!$A$4:$B$13,2,0)</f>
        <v>Low</v>
      </c>
      <c r="K106" s="46"/>
      <c r="L106" s="46"/>
      <c r="AJ106" t="s">
        <v>336</v>
      </c>
      <c r="AK106">
        <v>3</v>
      </c>
      <c r="AM106" t="s">
        <v>72</v>
      </c>
    </row>
    <row r="107" spans="1:39" ht="112.5" hidden="1" x14ac:dyDescent="0.25">
      <c r="A107" s="46" t="s">
        <v>299</v>
      </c>
      <c r="B107" s="47"/>
      <c r="C107" s="47" t="s">
        <v>301</v>
      </c>
      <c r="D107" s="54" t="s">
        <v>26</v>
      </c>
      <c r="E107" s="46"/>
      <c r="F107" s="48">
        <v>93005</v>
      </c>
      <c r="G107" s="48"/>
      <c r="H107" s="46" t="s">
        <v>251</v>
      </c>
      <c r="I107" s="46" t="s">
        <v>69</v>
      </c>
      <c r="J107" s="46" t="str">
        <f>VLOOKUP(AK107,'[1]Carryover from 2015 Msc Cap '!$A$4:$B$13,2,0)</f>
        <v>Medium</v>
      </c>
      <c r="K107" s="46"/>
      <c r="L107" s="46"/>
      <c r="AJ107" t="s">
        <v>336</v>
      </c>
      <c r="AK107" t="s">
        <v>384</v>
      </c>
      <c r="AM107" t="s">
        <v>72</v>
      </c>
    </row>
    <row r="108" spans="1:39" ht="125" hidden="1" x14ac:dyDescent="0.25">
      <c r="A108" s="46" t="s">
        <v>385</v>
      </c>
      <c r="B108" s="47"/>
      <c r="C108" s="47" t="s">
        <v>386</v>
      </c>
      <c r="D108" s="54" t="s">
        <v>26</v>
      </c>
      <c r="E108" s="46"/>
      <c r="F108" s="48">
        <v>301244</v>
      </c>
      <c r="G108" s="48"/>
      <c r="H108" s="46" t="s">
        <v>356</v>
      </c>
      <c r="I108" s="46" t="s">
        <v>357</v>
      </c>
      <c r="J108" s="46" t="str">
        <f>VLOOKUP(AK108,'[1]Carryover from 2015 Msc Cap '!$A$4:$B$13,2,0)</f>
        <v>Medium</v>
      </c>
      <c r="K108" s="46"/>
      <c r="L108" s="46"/>
      <c r="AJ108" t="s">
        <v>336</v>
      </c>
      <c r="AK108" t="s">
        <v>384</v>
      </c>
      <c r="AM108" t="s">
        <v>55</v>
      </c>
    </row>
    <row r="109" spans="1:39" ht="75" hidden="1" x14ac:dyDescent="0.25">
      <c r="A109" s="46" t="s">
        <v>387</v>
      </c>
      <c r="B109" s="47"/>
      <c r="C109" s="47" t="s">
        <v>388</v>
      </c>
      <c r="D109" s="54" t="s">
        <v>26</v>
      </c>
      <c r="E109" s="46"/>
      <c r="F109" s="48">
        <v>131790</v>
      </c>
      <c r="G109" s="48"/>
      <c r="H109" s="46" t="s">
        <v>356</v>
      </c>
      <c r="I109" s="46" t="s">
        <v>389</v>
      </c>
      <c r="J109" s="46" t="str">
        <f>VLOOKUP(AK109,'[1]Carryover from 2015 Msc Cap '!$A$4:$B$13,2,0)</f>
        <v>Medium</v>
      </c>
      <c r="K109" s="46"/>
      <c r="L109" s="46"/>
      <c r="AJ109" t="s">
        <v>336</v>
      </c>
      <c r="AK109" t="s">
        <v>384</v>
      </c>
      <c r="AM109" t="s">
        <v>55</v>
      </c>
    </row>
    <row r="110" spans="1:39" ht="112.5" hidden="1" x14ac:dyDescent="0.25">
      <c r="A110" s="46" t="s">
        <v>390</v>
      </c>
      <c r="B110" s="47"/>
      <c r="C110" s="47" t="s">
        <v>391</v>
      </c>
      <c r="D110" s="54" t="s">
        <v>26</v>
      </c>
      <c r="E110" s="46"/>
      <c r="F110" s="48">
        <v>203417.69</v>
      </c>
      <c r="G110" s="48"/>
      <c r="H110" s="46" t="s">
        <v>392</v>
      </c>
      <c r="I110" s="46" t="s">
        <v>393</v>
      </c>
      <c r="J110" s="46" t="str">
        <f>VLOOKUP(AK110,'[1]Carryover from 2015 Msc Cap '!$A$4:$B$13,2,0)</f>
        <v>Medium</v>
      </c>
      <c r="K110" s="46"/>
      <c r="L110" s="46"/>
      <c r="AJ110" t="s">
        <v>336</v>
      </c>
      <c r="AK110" t="s">
        <v>384</v>
      </c>
      <c r="AM110" t="s">
        <v>55</v>
      </c>
    </row>
    <row r="111" spans="1:39" ht="175" hidden="1" x14ac:dyDescent="0.25">
      <c r="A111" s="46" t="s">
        <v>394</v>
      </c>
      <c r="B111" s="47"/>
      <c r="C111" s="47" t="s">
        <v>395</v>
      </c>
      <c r="D111" s="54" t="s">
        <v>26</v>
      </c>
      <c r="E111" s="46"/>
      <c r="F111" s="48">
        <v>219759</v>
      </c>
      <c r="G111" s="48"/>
      <c r="H111" s="46" t="s">
        <v>68</v>
      </c>
      <c r="I111" s="46" t="s">
        <v>69</v>
      </c>
      <c r="J111" s="46" t="str">
        <f>VLOOKUP(AK111,'[1]Carryover from 2015 Msc Cap '!$A$4:$B$13,2,0)</f>
        <v>Medium</v>
      </c>
      <c r="K111" s="46"/>
      <c r="L111" s="46"/>
      <c r="AJ111" t="s">
        <v>336</v>
      </c>
      <c r="AK111" t="s">
        <v>384</v>
      </c>
      <c r="AM111" t="s">
        <v>72</v>
      </c>
    </row>
    <row r="112" spans="1:39" ht="75" hidden="1" x14ac:dyDescent="0.25">
      <c r="A112" s="46" t="s">
        <v>303</v>
      </c>
      <c r="B112" s="47"/>
      <c r="C112" s="47" t="s">
        <v>304</v>
      </c>
      <c r="D112" s="54" t="s">
        <v>26</v>
      </c>
      <c r="E112" s="46"/>
      <c r="F112" s="48">
        <v>205960</v>
      </c>
      <c r="G112" s="48"/>
      <c r="H112" s="46" t="s">
        <v>68</v>
      </c>
      <c r="I112" s="46" t="s">
        <v>69</v>
      </c>
      <c r="J112" s="46" t="str">
        <f>VLOOKUP(AK112,'[1]Carryover from 2015 Msc Cap '!$A$4:$B$13,2,0)</f>
        <v>Medium</v>
      </c>
      <c r="K112" s="46"/>
      <c r="L112" s="46"/>
      <c r="AJ112" t="s">
        <v>336</v>
      </c>
      <c r="AK112" t="s">
        <v>384</v>
      </c>
      <c r="AM112" t="s">
        <v>72</v>
      </c>
    </row>
    <row r="113" spans="1:39" ht="62.5" hidden="1" x14ac:dyDescent="0.25">
      <c r="A113" s="46" t="s">
        <v>396</v>
      </c>
      <c r="B113" s="47"/>
      <c r="C113" s="47" t="s">
        <v>397</v>
      </c>
      <c r="D113" s="54" t="s">
        <v>26</v>
      </c>
      <c r="E113" s="46"/>
      <c r="F113" s="48">
        <v>173409</v>
      </c>
      <c r="G113" s="48"/>
      <c r="H113" s="46" t="s">
        <v>68</v>
      </c>
      <c r="I113" s="46" t="s">
        <v>69</v>
      </c>
      <c r="J113" s="46" t="str">
        <f>VLOOKUP(AK113,'[1]Carryover from 2015 Msc Cap '!$A$4:$B$13,2,0)</f>
        <v>Medium</v>
      </c>
      <c r="K113" s="46"/>
      <c r="L113" s="46"/>
      <c r="AJ113" t="s">
        <v>336</v>
      </c>
      <c r="AK113" t="s">
        <v>384</v>
      </c>
      <c r="AM113" t="s">
        <v>72</v>
      </c>
    </row>
    <row r="114" spans="1:39" ht="187.5" hidden="1" x14ac:dyDescent="0.25">
      <c r="A114" s="46" t="s">
        <v>305</v>
      </c>
      <c r="B114" s="47"/>
      <c r="C114" s="47" t="s">
        <v>306</v>
      </c>
      <c r="D114" s="54" t="s">
        <v>26</v>
      </c>
      <c r="E114" s="46"/>
      <c r="F114" s="48">
        <v>61500</v>
      </c>
      <c r="G114" s="48"/>
      <c r="H114" s="46" t="s">
        <v>307</v>
      </c>
      <c r="I114" s="46" t="s">
        <v>398</v>
      </c>
      <c r="J114" s="46" t="str">
        <f>VLOOKUP(AK114,'[1]Carryover from 2015 Msc Cap '!$A$4:$B$13,2,0)</f>
        <v>Medium</v>
      </c>
      <c r="K114" s="46"/>
      <c r="L114" s="46"/>
      <c r="AJ114" t="s">
        <v>336</v>
      </c>
      <c r="AK114" t="s">
        <v>384</v>
      </c>
      <c r="AM114" t="s">
        <v>55</v>
      </c>
    </row>
    <row r="115" spans="1:39" ht="187.5" hidden="1" x14ac:dyDescent="0.25">
      <c r="A115" s="46" t="s">
        <v>309</v>
      </c>
      <c r="B115" s="47"/>
      <c r="C115" s="47" t="s">
        <v>306</v>
      </c>
      <c r="D115" s="54" t="s">
        <v>26</v>
      </c>
      <c r="E115" s="46"/>
      <c r="F115" s="48">
        <v>100500</v>
      </c>
      <c r="G115" s="48"/>
      <c r="H115" s="46" t="s">
        <v>307</v>
      </c>
      <c r="I115" s="46" t="s">
        <v>398</v>
      </c>
      <c r="J115" s="46" t="str">
        <f>VLOOKUP(AK115,'[1]Carryover from 2015 Msc Cap '!$A$4:$B$13,2,0)</f>
        <v>Medium</v>
      </c>
      <c r="K115" s="46"/>
      <c r="L115" s="46"/>
      <c r="AJ115" t="s">
        <v>336</v>
      </c>
      <c r="AK115" t="s">
        <v>384</v>
      </c>
      <c r="AM115" t="s">
        <v>55</v>
      </c>
    </row>
    <row r="116" spans="1:39" ht="112.5" hidden="1" x14ac:dyDescent="0.25">
      <c r="A116" s="46" t="s">
        <v>310</v>
      </c>
      <c r="B116" s="47"/>
      <c r="C116" s="47" t="s">
        <v>311</v>
      </c>
      <c r="D116" s="54" t="s">
        <v>26</v>
      </c>
      <c r="E116" s="46"/>
      <c r="F116" s="48">
        <v>201023.35</v>
      </c>
      <c r="G116" s="48"/>
      <c r="H116" s="46" t="s">
        <v>356</v>
      </c>
      <c r="I116" s="46" t="s">
        <v>399</v>
      </c>
      <c r="J116" s="46" t="str">
        <f>VLOOKUP(AK116,'[1]Carryover from 2015 Msc Cap '!$A$4:$B$13,2,0)</f>
        <v>Medium</v>
      </c>
      <c r="K116" s="46"/>
      <c r="L116" s="46"/>
      <c r="AJ116" t="s">
        <v>336</v>
      </c>
      <c r="AK116" t="s">
        <v>384</v>
      </c>
      <c r="AM116" t="s">
        <v>55</v>
      </c>
    </row>
    <row r="117" spans="1:39" hidden="1" x14ac:dyDescent="0.25">
      <c r="A117" s="46" t="s">
        <v>400</v>
      </c>
      <c r="B117" s="47"/>
      <c r="C117" s="47" t="s">
        <v>401</v>
      </c>
      <c r="D117" s="54" t="s">
        <v>26</v>
      </c>
      <c r="E117" s="46"/>
      <c r="F117" s="48">
        <v>44483</v>
      </c>
      <c r="G117" s="48"/>
      <c r="H117" s="46" t="s">
        <v>276</v>
      </c>
      <c r="I117" s="46" t="s">
        <v>277</v>
      </c>
      <c r="J117" s="46" t="str">
        <f>VLOOKUP(AK117,'[1]Carryover from 2015 Msc Cap '!$A$4:$B$13,2,0)</f>
        <v>Low</v>
      </c>
      <c r="K117" s="46"/>
      <c r="L117" s="46"/>
      <c r="AJ117" t="s">
        <v>336</v>
      </c>
      <c r="AK117">
        <v>3</v>
      </c>
      <c r="AM117" t="s">
        <v>55</v>
      </c>
    </row>
    <row r="118" spans="1:39" ht="100" hidden="1" x14ac:dyDescent="0.25">
      <c r="A118" s="46" t="s">
        <v>402</v>
      </c>
      <c r="B118" s="47"/>
      <c r="C118" s="47" t="s">
        <v>403</v>
      </c>
      <c r="D118" s="54" t="s">
        <v>26</v>
      </c>
      <c r="E118" s="46"/>
      <c r="F118" s="48">
        <v>99897</v>
      </c>
      <c r="G118" s="48"/>
      <c r="H118" s="46" t="s">
        <v>276</v>
      </c>
      <c r="I118" s="46" t="s">
        <v>277</v>
      </c>
      <c r="J118" s="46" t="str">
        <f>VLOOKUP(AK118,'[1]Carryover from 2015 Msc Cap '!$A$4:$B$13,2,0)</f>
        <v>Low</v>
      </c>
      <c r="K118" s="46"/>
      <c r="L118" s="46"/>
      <c r="AJ118" t="s">
        <v>336</v>
      </c>
      <c r="AK118">
        <v>0</v>
      </c>
      <c r="AM118" t="s">
        <v>55</v>
      </c>
    </row>
    <row r="119" spans="1:39" ht="75" hidden="1" x14ac:dyDescent="0.25">
      <c r="A119" s="46" t="s">
        <v>404</v>
      </c>
      <c r="B119" s="47"/>
      <c r="C119" s="47" t="s">
        <v>405</v>
      </c>
      <c r="D119" s="54" t="s">
        <v>26</v>
      </c>
      <c r="E119" s="46"/>
      <c r="F119" s="48">
        <v>29904</v>
      </c>
      <c r="G119" s="48"/>
      <c r="H119" s="46" t="s">
        <v>52</v>
      </c>
      <c r="I119" s="46" t="s">
        <v>406</v>
      </c>
      <c r="J119" s="46" t="str">
        <f>VLOOKUP(AK119,'[1]Carryover from 2015 Msc Cap '!$A$4:$B$13,2,0)</f>
        <v>Low</v>
      </c>
      <c r="K119" s="46"/>
      <c r="L119" s="46"/>
      <c r="AJ119" t="s">
        <v>336</v>
      </c>
      <c r="AK119">
        <v>0</v>
      </c>
      <c r="AM119" t="s">
        <v>55</v>
      </c>
    </row>
    <row r="120" spans="1:39" ht="150" hidden="1" x14ac:dyDescent="0.25">
      <c r="A120" s="46" t="s">
        <v>316</v>
      </c>
      <c r="B120" s="47"/>
      <c r="C120" s="47" t="s">
        <v>317</v>
      </c>
      <c r="D120" s="54" t="s">
        <v>26</v>
      </c>
      <c r="E120" s="46"/>
      <c r="F120" s="48">
        <v>208000</v>
      </c>
      <c r="G120" s="48"/>
      <c r="H120" s="46" t="s">
        <v>318</v>
      </c>
      <c r="I120" s="46" t="s">
        <v>319</v>
      </c>
      <c r="J120" s="46" t="str">
        <f>VLOOKUP(AK120,'[1]Carryover from 2015 Msc Cap '!$A$4:$B$13,2,0)</f>
        <v>Low</v>
      </c>
      <c r="K120" s="46"/>
      <c r="L120" s="46"/>
      <c r="AJ120" t="s">
        <v>336</v>
      </c>
      <c r="AK120">
        <v>0</v>
      </c>
      <c r="AM120" t="s">
        <v>320</v>
      </c>
    </row>
    <row r="121" spans="1:39" ht="37.5" hidden="1" x14ac:dyDescent="0.25">
      <c r="A121" s="46" t="s">
        <v>407</v>
      </c>
      <c r="B121" s="47"/>
      <c r="C121" s="47" t="s">
        <v>408</v>
      </c>
      <c r="D121" s="54" t="s">
        <v>26</v>
      </c>
      <c r="E121" s="46"/>
      <c r="F121" s="48">
        <v>39644.6</v>
      </c>
      <c r="G121" s="48"/>
      <c r="H121" s="46" t="s">
        <v>245</v>
      </c>
      <c r="I121" s="46" t="s">
        <v>409</v>
      </c>
      <c r="J121" s="46" t="str">
        <f>VLOOKUP(AK121,'[1]Carryover from 2015 Msc Cap '!$A$4:$B$13,2,0)</f>
        <v>Low</v>
      </c>
      <c r="K121" s="46"/>
      <c r="L121" s="46"/>
      <c r="AJ121" t="s">
        <v>336</v>
      </c>
      <c r="AK121">
        <v>0</v>
      </c>
      <c r="AM121" t="s">
        <v>55</v>
      </c>
    </row>
    <row r="122" spans="1:39" ht="87.5" hidden="1" x14ac:dyDescent="0.25">
      <c r="A122" s="46" t="s">
        <v>410</v>
      </c>
      <c r="B122" s="47"/>
      <c r="C122" s="47" t="s">
        <v>411</v>
      </c>
      <c r="D122" s="54" t="s">
        <v>26</v>
      </c>
      <c r="E122" s="46"/>
      <c r="F122" s="48">
        <v>27648</v>
      </c>
      <c r="G122" s="48"/>
      <c r="H122" s="46" t="s">
        <v>68</v>
      </c>
      <c r="I122" s="46" t="s">
        <v>69</v>
      </c>
      <c r="J122" s="46" t="str">
        <f>VLOOKUP(AK122,'[1]Carryover from 2015 Msc Cap '!$A$4:$B$13,2,0)</f>
        <v>Low</v>
      </c>
      <c r="K122" s="46"/>
      <c r="L122" s="46"/>
      <c r="AJ122" t="s">
        <v>336</v>
      </c>
      <c r="AK122">
        <v>0</v>
      </c>
      <c r="AM122" t="s">
        <v>72</v>
      </c>
    </row>
    <row r="123" spans="1:39" ht="50" hidden="1" x14ac:dyDescent="0.25">
      <c r="A123" s="46" t="s">
        <v>412</v>
      </c>
      <c r="B123" s="47"/>
      <c r="C123" s="47" t="s">
        <v>413</v>
      </c>
      <c r="D123" s="54" t="s">
        <v>26</v>
      </c>
      <c r="E123" s="46"/>
      <c r="F123" s="48">
        <v>10747</v>
      </c>
      <c r="G123" s="48"/>
      <c r="H123" s="46" t="s">
        <v>363</v>
      </c>
      <c r="I123" s="46" t="s">
        <v>364</v>
      </c>
      <c r="J123" s="46" t="str">
        <f>VLOOKUP(AK123,'[1]Carryover from 2015 Msc Cap '!$A$4:$B$13,2,0)</f>
        <v>Low</v>
      </c>
      <c r="K123" s="46"/>
      <c r="L123" s="46"/>
      <c r="AJ123" t="s">
        <v>336</v>
      </c>
      <c r="AK123">
        <v>0</v>
      </c>
      <c r="AM123" t="s">
        <v>72</v>
      </c>
    </row>
    <row r="124" spans="1:39" ht="87.5" hidden="1" x14ac:dyDescent="0.25">
      <c r="A124" s="46" t="s">
        <v>414</v>
      </c>
      <c r="B124" s="47"/>
      <c r="C124" s="47" t="s">
        <v>415</v>
      </c>
      <c r="D124" s="54" t="s">
        <v>26</v>
      </c>
      <c r="E124" s="46"/>
      <c r="F124" s="48">
        <v>60000</v>
      </c>
      <c r="G124" s="48"/>
      <c r="H124" s="46" t="s">
        <v>269</v>
      </c>
      <c r="I124" s="46" t="s">
        <v>383</v>
      </c>
      <c r="J124" s="46" t="str">
        <f>VLOOKUP(AK124,'[1]Carryover from 2015 Msc Cap '!$A$4:$B$13,2,0)</f>
        <v>Low</v>
      </c>
      <c r="K124" s="46"/>
      <c r="L124" s="46"/>
      <c r="AJ124" t="s">
        <v>336</v>
      </c>
      <c r="AK124">
        <v>0</v>
      </c>
      <c r="AM124" t="s">
        <v>72</v>
      </c>
    </row>
    <row r="125" spans="1:39" ht="87.5" hidden="1" x14ac:dyDescent="0.25">
      <c r="A125" s="46" t="s">
        <v>416</v>
      </c>
      <c r="B125" s="47"/>
      <c r="C125" s="47" t="s">
        <v>417</v>
      </c>
      <c r="D125" s="54" t="s">
        <v>26</v>
      </c>
      <c r="E125" s="46"/>
      <c r="F125" s="48">
        <v>11000</v>
      </c>
      <c r="G125" s="48"/>
      <c r="H125" s="46" t="s">
        <v>269</v>
      </c>
      <c r="I125" s="46" t="s">
        <v>383</v>
      </c>
      <c r="J125" s="46" t="str">
        <f>VLOOKUP(AK125,'[1]Carryover from 2015 Msc Cap '!$A$4:$B$13,2,0)</f>
        <v>Low</v>
      </c>
      <c r="K125" s="46"/>
      <c r="L125" s="46"/>
      <c r="AJ125" t="s">
        <v>336</v>
      </c>
      <c r="AK125">
        <v>0</v>
      </c>
      <c r="AM125" t="s">
        <v>72</v>
      </c>
    </row>
    <row r="126" spans="1:39" hidden="1" x14ac:dyDescent="0.25">
      <c r="A126" s="46" t="s">
        <v>418</v>
      </c>
      <c r="B126" s="47"/>
      <c r="C126" s="47" t="s">
        <v>419</v>
      </c>
      <c r="D126" s="54" t="s">
        <v>26</v>
      </c>
      <c r="E126" s="46"/>
      <c r="F126" s="48">
        <v>12000</v>
      </c>
      <c r="G126" s="48"/>
      <c r="H126" s="46" t="s">
        <v>392</v>
      </c>
      <c r="I126" s="46" t="s">
        <v>393</v>
      </c>
      <c r="J126" s="46" t="str">
        <f>VLOOKUP(AK126,'[1]Carryover from 2015 Msc Cap '!$A$4:$B$13,2,0)</f>
        <v>Low</v>
      </c>
      <c r="K126" s="46"/>
      <c r="L126" s="46"/>
      <c r="AJ126" t="s">
        <v>336</v>
      </c>
      <c r="AK126">
        <v>0</v>
      </c>
      <c r="AM126" t="s">
        <v>55</v>
      </c>
    </row>
    <row r="127" spans="1:39" hidden="1" x14ac:dyDescent="0.25">
      <c r="A127" s="46" t="s">
        <v>420</v>
      </c>
      <c r="B127" s="47"/>
      <c r="C127" s="47" t="s">
        <v>419</v>
      </c>
      <c r="D127" s="54" t="s">
        <v>26</v>
      </c>
      <c r="E127" s="46"/>
      <c r="F127" s="48">
        <v>8500</v>
      </c>
      <c r="G127" s="48"/>
      <c r="H127" s="46" t="s">
        <v>392</v>
      </c>
      <c r="I127" s="46" t="s">
        <v>393</v>
      </c>
      <c r="J127" s="46" t="str">
        <f>VLOOKUP(AK127,'[1]Carryover from 2015 Msc Cap '!$A$4:$B$13,2,0)</f>
        <v>Low</v>
      </c>
      <c r="K127" s="46"/>
      <c r="L127" s="46"/>
      <c r="AJ127" t="s">
        <v>336</v>
      </c>
      <c r="AK127">
        <v>0</v>
      </c>
      <c r="AM127" t="s">
        <v>55</v>
      </c>
    </row>
    <row r="128" spans="1:39" ht="37.5" hidden="1" x14ac:dyDescent="0.25">
      <c r="A128" s="46" t="s">
        <v>421</v>
      </c>
      <c r="B128" s="47"/>
      <c r="C128" s="47" t="s">
        <v>422</v>
      </c>
      <c r="D128" s="54" t="s">
        <v>26</v>
      </c>
      <c r="E128" s="46"/>
      <c r="F128" s="48">
        <v>14000</v>
      </c>
      <c r="G128" s="48"/>
      <c r="H128" s="46" t="s">
        <v>392</v>
      </c>
      <c r="I128" s="46" t="s">
        <v>393</v>
      </c>
      <c r="J128" s="46" t="str">
        <f>VLOOKUP(AK128,'[1]Carryover from 2015 Msc Cap '!$A$4:$B$13,2,0)</f>
        <v>Low</v>
      </c>
      <c r="K128" s="46"/>
      <c r="L128" s="46"/>
      <c r="AJ128" t="s">
        <v>336</v>
      </c>
      <c r="AK128">
        <v>0</v>
      </c>
      <c r="AM128" t="s">
        <v>55</v>
      </c>
    </row>
    <row r="129" spans="1:39" hidden="1" x14ac:dyDescent="0.25">
      <c r="A129" s="46" t="s">
        <v>423</v>
      </c>
      <c r="B129" s="47"/>
      <c r="C129" s="47" t="s">
        <v>424</v>
      </c>
      <c r="D129" s="54" t="s">
        <v>26</v>
      </c>
      <c r="E129" s="46"/>
      <c r="F129" s="48">
        <v>90454.36</v>
      </c>
      <c r="G129" s="48"/>
      <c r="H129" s="46" t="s">
        <v>392</v>
      </c>
      <c r="I129" s="46" t="s">
        <v>393</v>
      </c>
      <c r="J129" s="46" t="str">
        <f>VLOOKUP(AK129,'[1]Carryover from 2015 Msc Cap '!$A$4:$B$13,2,0)</f>
        <v>Low</v>
      </c>
      <c r="K129" s="46"/>
      <c r="L129" s="46"/>
      <c r="AJ129" t="s">
        <v>336</v>
      </c>
      <c r="AK129">
        <v>0</v>
      </c>
      <c r="AM129" t="s">
        <v>55</v>
      </c>
    </row>
    <row r="130" spans="1:39" ht="175" hidden="1" x14ac:dyDescent="0.25">
      <c r="A130" s="46" t="s">
        <v>425</v>
      </c>
      <c r="B130" s="47"/>
      <c r="C130" s="47" t="s">
        <v>426</v>
      </c>
      <c r="D130" s="54" t="s">
        <v>26</v>
      </c>
      <c r="E130" s="46"/>
      <c r="F130" s="48">
        <v>158043.78</v>
      </c>
      <c r="G130" s="48"/>
      <c r="H130" s="46" t="s">
        <v>392</v>
      </c>
      <c r="I130" s="46" t="s">
        <v>393</v>
      </c>
      <c r="J130" s="46" t="str">
        <f>VLOOKUP(AK130,'[1]Carryover from 2015 Msc Cap '!$A$4:$B$13,2,0)</f>
        <v>Low</v>
      </c>
      <c r="K130" s="46"/>
      <c r="L130" s="46"/>
      <c r="AJ130" t="s">
        <v>336</v>
      </c>
      <c r="AK130">
        <v>0</v>
      </c>
      <c r="AM130" t="s">
        <v>55</v>
      </c>
    </row>
    <row r="131" spans="1:39" hidden="1" x14ac:dyDescent="0.25">
      <c r="A131" s="46" t="s">
        <v>427</v>
      </c>
      <c r="B131" s="47"/>
      <c r="C131" s="47" t="s">
        <v>428</v>
      </c>
      <c r="D131" s="54" t="s">
        <v>26</v>
      </c>
      <c r="E131" s="46"/>
      <c r="F131" s="48">
        <v>16278</v>
      </c>
      <c r="G131" s="48"/>
      <c r="H131" s="46" t="s">
        <v>429</v>
      </c>
      <c r="I131" s="46" t="s">
        <v>315</v>
      </c>
      <c r="J131" s="46" t="str">
        <f>VLOOKUP(AK131,'[1]Carryover from 2015 Msc Cap '!$A$4:$B$13,2,0)</f>
        <v>Low</v>
      </c>
      <c r="K131" s="46"/>
      <c r="L131" s="46"/>
      <c r="AJ131" t="s">
        <v>336</v>
      </c>
      <c r="AK131">
        <v>0</v>
      </c>
      <c r="AM131" t="s">
        <v>55</v>
      </c>
    </row>
    <row r="132" spans="1:39" ht="50" hidden="1" x14ac:dyDescent="0.25">
      <c r="A132" s="46" t="s">
        <v>430</v>
      </c>
      <c r="B132" s="47"/>
      <c r="C132" s="47" t="s">
        <v>431</v>
      </c>
      <c r="D132" s="54" t="s">
        <v>26</v>
      </c>
      <c r="E132" s="46"/>
      <c r="F132" s="48">
        <v>96576</v>
      </c>
      <c r="G132" s="48"/>
      <c r="H132" s="46" t="s">
        <v>340</v>
      </c>
      <c r="I132" s="46" t="s">
        <v>341</v>
      </c>
      <c r="J132" s="46" t="str">
        <f>VLOOKUP(AK132,'[1]Carryover from 2015 Msc Cap '!$A$4:$B$13,2,0)</f>
        <v>Low</v>
      </c>
      <c r="K132" s="46"/>
      <c r="L132" s="46"/>
      <c r="AJ132" t="s">
        <v>336</v>
      </c>
      <c r="AK132">
        <v>0</v>
      </c>
      <c r="AM132" t="s">
        <v>55</v>
      </c>
    </row>
    <row r="133" spans="1:39" ht="137.5" hidden="1" x14ac:dyDescent="0.25">
      <c r="A133" s="46" t="s">
        <v>432</v>
      </c>
      <c r="B133" s="47"/>
      <c r="C133" s="47" t="s">
        <v>329</v>
      </c>
      <c r="D133" s="54" t="s">
        <v>26</v>
      </c>
      <c r="E133" s="46"/>
      <c r="F133" s="48">
        <v>127165</v>
      </c>
      <c r="G133" s="48"/>
      <c r="H133" s="46" t="s">
        <v>330</v>
      </c>
      <c r="I133" s="46" t="s">
        <v>331</v>
      </c>
      <c r="J133" s="46" t="str">
        <f>VLOOKUP(AK133,'[1]Carryover from 2015 Msc Cap '!$A$4:$B$13,2,0)</f>
        <v>Low</v>
      </c>
      <c r="K133" s="46"/>
      <c r="L133" s="46"/>
      <c r="AJ133" t="s">
        <v>336</v>
      </c>
      <c r="AK133">
        <v>0</v>
      </c>
      <c r="AM133" t="s">
        <v>55</v>
      </c>
    </row>
    <row r="134" spans="1:39" hidden="1" x14ac:dyDescent="0.25">
      <c r="A134" s="46" t="s">
        <v>433</v>
      </c>
      <c r="B134" s="47"/>
      <c r="C134" s="47"/>
      <c r="D134" s="54" t="s">
        <v>26</v>
      </c>
      <c r="E134" s="46"/>
      <c r="F134" s="48">
        <v>6875</v>
      </c>
      <c r="G134" s="48"/>
      <c r="H134" s="46" t="s">
        <v>68</v>
      </c>
      <c r="I134" s="46" t="s">
        <v>69</v>
      </c>
      <c r="J134" s="46" t="str">
        <f>VLOOKUP(AK134,'[1]Carryover from 2015 Msc Cap '!$A$4:$B$13,2,0)</f>
        <v>Low</v>
      </c>
      <c r="K134" s="46"/>
      <c r="L134" s="46"/>
      <c r="AJ134" t="s">
        <v>336</v>
      </c>
      <c r="AK134">
        <v>0</v>
      </c>
      <c r="AM134" t="s">
        <v>72</v>
      </c>
    </row>
    <row r="135" spans="1:39" ht="37.5" hidden="1" x14ac:dyDescent="0.25">
      <c r="A135" s="46" t="s">
        <v>434</v>
      </c>
      <c r="B135" s="47"/>
      <c r="C135" s="47" t="s">
        <v>435</v>
      </c>
      <c r="D135" s="54" t="s">
        <v>26</v>
      </c>
      <c r="E135" s="46"/>
      <c r="F135" s="48">
        <v>207144</v>
      </c>
      <c r="G135" s="48"/>
      <c r="H135" s="46" t="s">
        <v>68</v>
      </c>
      <c r="I135" s="46" t="s">
        <v>69</v>
      </c>
      <c r="J135" s="46" t="str">
        <f>VLOOKUP(AK135,'[1]Carryover from 2015 Msc Cap '!$A$4:$B$13,2,0)</f>
        <v>Low</v>
      </c>
      <c r="K135" s="46"/>
      <c r="L135" s="46"/>
      <c r="AJ135" t="s">
        <v>336</v>
      </c>
      <c r="AK135">
        <v>0</v>
      </c>
      <c r="AM135" t="s">
        <v>72</v>
      </c>
    </row>
    <row r="136" spans="1:39" ht="75" hidden="1" x14ac:dyDescent="0.25">
      <c r="A136" s="46" t="s">
        <v>436</v>
      </c>
      <c r="B136" s="47"/>
      <c r="C136" s="47" t="s">
        <v>437</v>
      </c>
      <c r="D136" s="54" t="s">
        <v>26</v>
      </c>
      <c r="E136" s="46"/>
      <c r="F136" s="48">
        <v>12960</v>
      </c>
      <c r="G136" s="48"/>
      <c r="H136" s="46" t="s">
        <v>68</v>
      </c>
      <c r="I136" s="46" t="s">
        <v>69</v>
      </c>
      <c r="J136" s="46" t="str">
        <f>VLOOKUP(AK136,'[1]Carryover from 2015 Msc Cap '!$A$4:$B$13,2,0)</f>
        <v>Low</v>
      </c>
      <c r="K136" s="46"/>
      <c r="L136" s="46"/>
      <c r="AJ136" t="s">
        <v>336</v>
      </c>
      <c r="AK136">
        <v>0</v>
      </c>
      <c r="AM136" t="s">
        <v>72</v>
      </c>
    </row>
    <row r="137" spans="1:39" hidden="1" x14ac:dyDescent="0.25">
      <c r="A137" s="54" t="s">
        <v>438</v>
      </c>
      <c r="B137" s="47"/>
      <c r="C137" s="47"/>
      <c r="D137" s="54" t="s">
        <v>244</v>
      </c>
      <c r="E137" s="46" t="s">
        <v>42</v>
      </c>
      <c r="F137" s="48">
        <v>200000</v>
      </c>
      <c r="G137" s="48"/>
      <c r="H137" s="54" t="s">
        <v>439</v>
      </c>
      <c r="I137" s="54" t="s">
        <v>440</v>
      </c>
      <c r="J137" s="46" t="s">
        <v>23</v>
      </c>
      <c r="K137" s="46"/>
      <c r="L137" s="46"/>
      <c r="AM137" t="s">
        <v>337</v>
      </c>
    </row>
    <row r="138" spans="1:39" hidden="1" x14ac:dyDescent="0.25">
      <c r="A138" s="54" t="s">
        <v>441</v>
      </c>
      <c r="B138" s="47"/>
      <c r="C138" s="47"/>
      <c r="D138" s="54" t="s">
        <v>244</v>
      </c>
      <c r="E138" s="46" t="s">
        <v>42</v>
      </c>
      <c r="F138" s="48">
        <v>150000</v>
      </c>
      <c r="G138" s="48"/>
      <c r="H138" s="54" t="s">
        <v>439</v>
      </c>
      <c r="I138" s="54" t="s">
        <v>440</v>
      </c>
      <c r="J138" s="46" t="s">
        <v>23</v>
      </c>
      <c r="K138" s="46"/>
      <c r="L138" s="46"/>
      <c r="AM138" t="s">
        <v>337</v>
      </c>
    </row>
    <row r="139" spans="1:39" hidden="1" x14ac:dyDescent="0.25">
      <c r="A139" s="54" t="s">
        <v>442</v>
      </c>
      <c r="B139" s="47"/>
      <c r="C139" s="47"/>
      <c r="D139" s="54" t="s">
        <v>244</v>
      </c>
      <c r="E139" s="46" t="s">
        <v>42</v>
      </c>
      <c r="F139" s="48">
        <v>600000</v>
      </c>
      <c r="G139" s="48"/>
      <c r="H139" s="54" t="s">
        <v>439</v>
      </c>
      <c r="I139" s="54" t="s">
        <v>440</v>
      </c>
      <c r="J139" s="46" t="s">
        <v>23</v>
      </c>
      <c r="K139" s="46"/>
      <c r="L139" s="46"/>
      <c r="AM139" t="s">
        <v>337</v>
      </c>
    </row>
    <row r="140" spans="1:39" x14ac:dyDescent="0.25">
      <c r="D140" s="58"/>
    </row>
    <row r="145" spans="52:53" x14ac:dyDescent="0.25">
      <c r="AZ145" s="60" t="s">
        <v>43</v>
      </c>
    </row>
    <row r="146" spans="52:53" x14ac:dyDescent="0.25">
      <c r="AZ146" s="49" t="s">
        <v>344</v>
      </c>
    </row>
    <row r="147" spans="52:53" x14ac:dyDescent="0.25">
      <c r="AZ147" s="49" t="s">
        <v>307</v>
      </c>
    </row>
    <row r="148" spans="52:53" x14ac:dyDescent="0.25">
      <c r="AZ148" s="49" t="s">
        <v>392</v>
      </c>
    </row>
    <row r="149" spans="52:53" x14ac:dyDescent="0.25">
      <c r="AZ149" s="49" t="s">
        <v>115</v>
      </c>
    </row>
    <row r="150" spans="52:53" x14ac:dyDescent="0.25">
      <c r="AZ150" s="49" t="s">
        <v>59</v>
      </c>
    </row>
    <row r="151" spans="52:53" x14ac:dyDescent="0.25">
      <c r="AZ151" s="49" t="s">
        <v>100</v>
      </c>
    </row>
    <row r="152" spans="52:53" x14ac:dyDescent="0.25">
      <c r="AZ152" s="49" t="s">
        <v>122</v>
      </c>
    </row>
    <row r="153" spans="52:53" x14ac:dyDescent="0.25">
      <c r="AZ153" s="49" t="s">
        <v>334</v>
      </c>
    </row>
    <row r="154" spans="52:53" x14ac:dyDescent="0.25">
      <c r="AZ154" s="49" t="s">
        <v>443</v>
      </c>
    </row>
    <row r="155" spans="52:53" x14ac:dyDescent="0.25">
      <c r="AZ155" s="49" t="s">
        <v>52</v>
      </c>
      <c r="BA155">
        <v>11001007</v>
      </c>
    </row>
    <row r="156" spans="52:53" x14ac:dyDescent="0.25">
      <c r="AZ156" s="49" t="s">
        <v>444</v>
      </c>
    </row>
    <row r="157" spans="52:53" x14ac:dyDescent="0.25">
      <c r="AZ157" s="49" t="s">
        <v>251</v>
      </c>
    </row>
    <row r="158" spans="52:53" x14ac:dyDescent="0.25">
      <c r="AZ158" s="49" t="s">
        <v>439</v>
      </c>
    </row>
    <row r="159" spans="52:53" x14ac:dyDescent="0.25">
      <c r="AZ159" s="49" t="s">
        <v>80</v>
      </c>
    </row>
    <row r="160" spans="52:53" x14ac:dyDescent="0.25">
      <c r="AZ160" s="49" t="s">
        <v>445</v>
      </c>
    </row>
    <row r="161" spans="52:53" x14ac:dyDescent="0.25">
      <c r="AZ161" s="49" t="s">
        <v>352</v>
      </c>
    </row>
    <row r="162" spans="52:53" x14ac:dyDescent="0.25">
      <c r="AZ162" s="49" t="s">
        <v>318</v>
      </c>
      <c r="BA162">
        <v>11001010</v>
      </c>
    </row>
    <row r="163" spans="52:53" x14ac:dyDescent="0.25">
      <c r="AZ163" s="49" t="s">
        <v>314</v>
      </c>
    </row>
    <row r="164" spans="52:53" x14ac:dyDescent="0.25">
      <c r="AZ164" s="49" t="s">
        <v>330</v>
      </c>
    </row>
    <row r="165" spans="52:53" x14ac:dyDescent="0.25">
      <c r="AZ165" s="49" t="s">
        <v>356</v>
      </c>
    </row>
    <row r="166" spans="52:53" x14ac:dyDescent="0.25">
      <c r="AZ166" s="49" t="s">
        <v>446</v>
      </c>
    </row>
    <row r="167" spans="52:53" x14ac:dyDescent="0.25">
      <c r="AZ167" s="49" t="s">
        <v>245</v>
      </c>
    </row>
    <row r="168" spans="52:53" x14ac:dyDescent="0.25">
      <c r="AZ168" s="49" t="s">
        <v>298</v>
      </c>
    </row>
    <row r="169" spans="52:53" x14ac:dyDescent="0.25">
      <c r="AZ169" s="49" t="s">
        <v>447</v>
      </c>
    </row>
    <row r="170" spans="52:53" x14ac:dyDescent="0.25">
      <c r="AZ170" s="49" t="s">
        <v>448</v>
      </c>
    </row>
    <row r="171" spans="52:53" x14ac:dyDescent="0.25">
      <c r="AZ171" s="49" t="s">
        <v>340</v>
      </c>
    </row>
    <row r="172" spans="52:53" x14ac:dyDescent="0.25">
      <c r="AZ172" s="49" t="s">
        <v>269</v>
      </c>
      <c r="BA172">
        <v>18001002</v>
      </c>
    </row>
    <row r="173" spans="52:53" x14ac:dyDescent="0.25">
      <c r="AZ173" s="49" t="s">
        <v>369</v>
      </c>
      <c r="BA173">
        <v>11001008</v>
      </c>
    </row>
    <row r="174" spans="52:53" x14ac:dyDescent="0.25">
      <c r="AZ174" s="49" t="s">
        <v>449</v>
      </c>
    </row>
    <row r="175" spans="52:53" x14ac:dyDescent="0.25">
      <c r="AZ175" s="49" t="s">
        <v>429</v>
      </c>
    </row>
    <row r="176" spans="52:53" x14ac:dyDescent="0.25">
      <c r="AZ176" s="49" t="s">
        <v>68</v>
      </c>
    </row>
    <row r="177" spans="52:53" x14ac:dyDescent="0.25">
      <c r="AZ177" s="49" t="s">
        <v>276</v>
      </c>
      <c r="BA177">
        <v>22001006</v>
      </c>
    </row>
    <row r="178" spans="52:53" x14ac:dyDescent="0.25">
      <c r="AZ178" s="49" t="s">
        <v>450</v>
      </c>
    </row>
    <row r="179" spans="52:53" x14ac:dyDescent="0.25">
      <c r="AZ179" s="49" t="s">
        <v>323</v>
      </c>
    </row>
    <row r="180" spans="52:53" x14ac:dyDescent="0.25">
      <c r="AZ180" s="49" t="s">
        <v>281</v>
      </c>
      <c r="BA180">
        <v>31001000</v>
      </c>
    </row>
    <row r="181" spans="52:53" x14ac:dyDescent="0.25">
      <c r="AZ181" s="49" t="s">
        <v>363</v>
      </c>
    </row>
    <row r="182" spans="52:53" x14ac:dyDescent="0.25">
      <c r="AZ182" s="49" t="s">
        <v>83</v>
      </c>
    </row>
  </sheetData>
  <autoFilter ref="A3:BA139" xr:uid="{00000000-0009-0000-0000-000001000000}">
    <filterColumn colId="5">
      <filters>
        <filter val="No price submitted"/>
      </filters>
    </filterColumn>
  </autoFilter>
  <phoneticPr fontId="12" type="noConversion"/>
  <dataValidations count="3">
    <dataValidation type="list" allowBlank="1" showInputMessage="1" showErrorMessage="1" sqref="K4:K75" xr:uid="{00000000-0002-0000-0100-000000000000}">
      <formula1>AD$1:AD$4</formula1>
    </dataValidation>
    <dataValidation type="list" allowBlank="1" showInputMessage="1" showErrorMessage="1" sqref="J4:J17 J83:J86 J63:J75 J77:J78" xr:uid="{00000000-0002-0000-0100-000001000000}">
      <formula1>$AD$1:$AD$4</formula1>
    </dataValidation>
    <dataValidation type="list" allowBlank="1" showInputMessage="1" showErrorMessage="1" sqref="E52:E54 E79:E86 E56:E75 E14 E4:E9" xr:uid="{00000000-0002-0000-0100-000002000000}">
      <formula1>AE$1:AE$9</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99"/>
  <sheetViews>
    <sheetView topLeftCell="D1" workbookViewId="0">
      <selection activeCell="H85" sqref="H85"/>
    </sheetView>
  </sheetViews>
  <sheetFormatPr defaultRowHeight="12.5" x14ac:dyDescent="0.25"/>
  <cols>
    <col min="1" max="1" width="41.7265625" bestFit="1" customWidth="1"/>
    <col min="2" max="2" width="51.1796875" customWidth="1"/>
    <col min="3" max="3" width="38.81640625" customWidth="1"/>
    <col min="4" max="10" width="25" customWidth="1"/>
    <col min="11" max="11" width="14.26953125" bestFit="1" customWidth="1"/>
  </cols>
  <sheetData>
    <row r="1" spans="1:11" ht="14.5" x14ac:dyDescent="0.35">
      <c r="A1" s="43" t="s">
        <v>29</v>
      </c>
      <c r="B1" s="44" t="s">
        <v>30</v>
      </c>
      <c r="C1" s="44" t="s">
        <v>31</v>
      </c>
      <c r="D1" s="43" t="s">
        <v>25</v>
      </c>
      <c r="E1" s="43" t="s">
        <v>32</v>
      </c>
      <c r="F1" s="45" t="s">
        <v>33</v>
      </c>
      <c r="G1" s="43" t="s">
        <v>35</v>
      </c>
      <c r="H1" s="43" t="s">
        <v>36</v>
      </c>
      <c r="I1" s="43" t="s">
        <v>37</v>
      </c>
      <c r="J1" s="43" t="s">
        <v>39</v>
      </c>
      <c r="K1" s="61" t="s">
        <v>48</v>
      </c>
    </row>
    <row r="2" spans="1:11" ht="237.5" x14ac:dyDescent="0.25">
      <c r="A2" s="103" t="s">
        <v>49</v>
      </c>
      <c r="B2" s="103" t="s">
        <v>50</v>
      </c>
      <c r="C2" s="47"/>
      <c r="D2" s="111" t="s">
        <v>519</v>
      </c>
      <c r="E2" s="47"/>
      <c r="F2" s="67">
        <v>231097.8</v>
      </c>
      <c r="G2" s="46"/>
      <c r="H2" s="117" t="s">
        <v>521</v>
      </c>
      <c r="I2" s="99" t="s">
        <v>23</v>
      </c>
      <c r="J2" s="46"/>
      <c r="K2" s="36"/>
    </row>
    <row r="3" spans="1:11" ht="51.5" x14ac:dyDescent="0.25">
      <c r="A3" s="104" t="s">
        <v>56</v>
      </c>
      <c r="B3" s="110" t="s">
        <v>499</v>
      </c>
      <c r="C3" s="47"/>
      <c r="D3" s="111" t="s">
        <v>519</v>
      </c>
      <c r="E3" s="47"/>
      <c r="F3" s="67">
        <v>316595</v>
      </c>
      <c r="G3" s="46"/>
      <c r="H3" s="106" t="s">
        <v>60</v>
      </c>
      <c r="I3" s="99" t="s">
        <v>23</v>
      </c>
      <c r="J3" s="46"/>
      <c r="K3" s="36"/>
    </row>
    <row r="4" spans="1:11" ht="207" x14ac:dyDescent="0.25">
      <c r="A4" s="62" t="s">
        <v>65</v>
      </c>
      <c r="B4" s="62" t="s">
        <v>500</v>
      </c>
      <c r="C4" s="47"/>
      <c r="D4" s="111" t="s">
        <v>519</v>
      </c>
      <c r="E4" s="47"/>
      <c r="F4" s="67">
        <v>300000</v>
      </c>
      <c r="G4" s="46"/>
      <c r="H4" s="107" t="s">
        <v>69</v>
      </c>
      <c r="I4" s="99" t="s">
        <v>23</v>
      </c>
      <c r="J4" s="46"/>
      <c r="K4" s="36"/>
    </row>
    <row r="5" spans="1:11" ht="113.5" x14ac:dyDescent="0.25">
      <c r="A5" s="62" t="s">
        <v>73</v>
      </c>
      <c r="B5" s="62" t="s">
        <v>501</v>
      </c>
      <c r="C5" s="47"/>
      <c r="D5" s="111" t="s">
        <v>519</v>
      </c>
      <c r="E5" s="47"/>
      <c r="F5" s="67">
        <v>109550</v>
      </c>
      <c r="G5" s="46"/>
      <c r="H5" s="117" t="s">
        <v>521</v>
      </c>
      <c r="I5" s="99" t="s">
        <v>23</v>
      </c>
      <c r="J5" s="46"/>
      <c r="K5" s="36"/>
    </row>
    <row r="6" spans="1:11" ht="62.5" x14ac:dyDescent="0.25">
      <c r="A6" s="62" t="s">
        <v>77</v>
      </c>
      <c r="B6" s="62" t="s">
        <v>78</v>
      </c>
      <c r="C6" s="47"/>
      <c r="D6" s="111" t="s">
        <v>519</v>
      </c>
      <c r="E6" s="47"/>
      <c r="F6" s="67">
        <v>596146.79</v>
      </c>
      <c r="G6" s="47"/>
      <c r="H6" s="107" t="s">
        <v>81</v>
      </c>
      <c r="I6" s="99" t="s">
        <v>23</v>
      </c>
      <c r="J6" s="46"/>
      <c r="K6" s="36"/>
    </row>
    <row r="7" spans="1:11" ht="214" x14ac:dyDescent="0.25">
      <c r="A7" s="62" t="s">
        <v>108</v>
      </c>
      <c r="B7" s="62" t="s">
        <v>502</v>
      </c>
      <c r="C7" s="47"/>
      <c r="D7" s="111" t="s">
        <v>519</v>
      </c>
      <c r="E7" s="47"/>
      <c r="F7" s="67">
        <v>25087.94</v>
      </c>
      <c r="G7" s="46"/>
      <c r="H7" s="117" t="s">
        <v>521</v>
      </c>
      <c r="I7" s="99" t="s">
        <v>23</v>
      </c>
      <c r="J7" s="47"/>
      <c r="K7" s="36"/>
    </row>
    <row r="8" spans="1:11" ht="37.5" x14ac:dyDescent="0.25">
      <c r="A8" s="62" t="s">
        <v>459</v>
      </c>
      <c r="B8" s="62" t="s">
        <v>125</v>
      </c>
      <c r="C8" s="47"/>
      <c r="D8" s="111" t="s">
        <v>519</v>
      </c>
      <c r="E8" s="47"/>
      <c r="F8" s="67">
        <v>357524</v>
      </c>
      <c r="G8" s="46"/>
      <c r="H8" s="107" t="s">
        <v>123</v>
      </c>
      <c r="I8" s="99" t="s">
        <v>23</v>
      </c>
      <c r="J8" s="46"/>
      <c r="K8" s="36"/>
    </row>
    <row r="9" spans="1:11" ht="25" x14ac:dyDescent="0.25">
      <c r="A9" s="62" t="s">
        <v>128</v>
      </c>
      <c r="B9" s="62" t="s">
        <v>129</v>
      </c>
      <c r="C9" s="47"/>
      <c r="D9" s="111" t="s">
        <v>519</v>
      </c>
      <c r="E9" s="47"/>
      <c r="F9" s="67">
        <v>479375</v>
      </c>
      <c r="G9" s="46"/>
      <c r="H9" s="107" t="s">
        <v>123</v>
      </c>
      <c r="I9" s="99" t="s">
        <v>23</v>
      </c>
      <c r="J9" s="46"/>
      <c r="K9" s="36"/>
    </row>
    <row r="10" spans="1:11" ht="37.5" x14ac:dyDescent="0.25">
      <c r="A10" s="62" t="s">
        <v>131</v>
      </c>
      <c r="B10" s="62" t="s">
        <v>132</v>
      </c>
      <c r="C10" s="47"/>
      <c r="D10" s="111" t="s">
        <v>519</v>
      </c>
      <c r="E10" s="47"/>
      <c r="F10" s="67">
        <v>492179</v>
      </c>
      <c r="G10" s="46"/>
      <c r="H10" s="107" t="s">
        <v>123</v>
      </c>
      <c r="I10" s="99" t="s">
        <v>23</v>
      </c>
      <c r="J10" s="46"/>
      <c r="K10" s="36"/>
    </row>
    <row r="11" spans="1:11" ht="25" x14ac:dyDescent="0.25">
      <c r="A11" s="62" t="s">
        <v>140</v>
      </c>
      <c r="B11" s="62" t="s">
        <v>141</v>
      </c>
      <c r="C11" s="47"/>
      <c r="D11" s="111" t="s">
        <v>519</v>
      </c>
      <c r="E11" s="47"/>
      <c r="F11" s="66">
        <v>944085</v>
      </c>
      <c r="G11" s="46"/>
      <c r="H11" s="107" t="s">
        <v>123</v>
      </c>
      <c r="I11" s="99" t="s">
        <v>23</v>
      </c>
      <c r="J11" s="46"/>
      <c r="K11" s="36"/>
    </row>
    <row r="12" spans="1:11" ht="25" x14ac:dyDescent="0.25">
      <c r="A12" s="75" t="s">
        <v>146</v>
      </c>
      <c r="B12" s="75" t="s">
        <v>147</v>
      </c>
      <c r="C12" s="47"/>
      <c r="D12" s="111" t="s">
        <v>519</v>
      </c>
      <c r="E12" s="47"/>
      <c r="F12" s="66">
        <v>77539</v>
      </c>
      <c r="G12" s="46"/>
      <c r="H12" s="108" t="s">
        <v>123</v>
      </c>
      <c r="I12" s="100" t="s">
        <v>23</v>
      </c>
      <c r="J12" s="46"/>
      <c r="K12" s="36"/>
    </row>
    <row r="13" spans="1:11" ht="14.5" x14ac:dyDescent="0.25">
      <c r="A13" s="62" t="s">
        <v>152</v>
      </c>
      <c r="B13" s="62" t="s">
        <v>153</v>
      </c>
      <c r="C13" s="47"/>
      <c r="D13" s="111" t="s">
        <v>519</v>
      </c>
      <c r="E13" s="47"/>
      <c r="F13" s="67">
        <v>0</v>
      </c>
      <c r="G13" s="46"/>
      <c r="H13" s="107" t="s">
        <v>123</v>
      </c>
      <c r="I13" s="99" t="s">
        <v>23</v>
      </c>
      <c r="J13" s="46"/>
      <c r="K13" s="36"/>
    </row>
    <row r="14" spans="1:11" ht="14.5" x14ac:dyDescent="0.25">
      <c r="A14" s="62" t="s">
        <v>155</v>
      </c>
      <c r="B14" s="62" t="s">
        <v>155</v>
      </c>
      <c r="C14" s="47"/>
      <c r="D14" s="111" t="s">
        <v>519</v>
      </c>
      <c r="E14" s="47"/>
      <c r="F14" s="67">
        <v>0</v>
      </c>
      <c r="G14" s="46"/>
      <c r="H14" s="107" t="s">
        <v>123</v>
      </c>
      <c r="I14" s="99" t="s">
        <v>23</v>
      </c>
      <c r="J14" s="46"/>
      <c r="K14" s="36"/>
    </row>
    <row r="15" spans="1:11" ht="37.5" x14ac:dyDescent="0.25">
      <c r="A15" s="62" t="s">
        <v>156</v>
      </c>
      <c r="B15" s="62" t="s">
        <v>461</v>
      </c>
      <c r="C15" s="47"/>
      <c r="D15" s="111" t="s">
        <v>519</v>
      </c>
      <c r="E15" s="47"/>
      <c r="F15" s="67">
        <v>1298013</v>
      </c>
      <c r="G15" s="47"/>
      <c r="H15" s="107" t="s">
        <v>123</v>
      </c>
      <c r="I15" s="99" t="s">
        <v>23</v>
      </c>
      <c r="J15" s="47"/>
      <c r="K15" s="36"/>
    </row>
    <row r="16" spans="1:11" ht="25" x14ac:dyDescent="0.25">
      <c r="A16" s="62" t="s">
        <v>159</v>
      </c>
      <c r="B16" s="62" t="s">
        <v>160</v>
      </c>
      <c r="C16" s="47"/>
      <c r="D16" s="111" t="s">
        <v>519</v>
      </c>
      <c r="E16" s="47"/>
      <c r="F16" s="67">
        <v>0</v>
      </c>
      <c r="G16" s="46"/>
      <c r="H16" s="107" t="s">
        <v>123</v>
      </c>
      <c r="I16" s="99" t="s">
        <v>23</v>
      </c>
      <c r="J16" s="46"/>
      <c r="K16" s="36"/>
    </row>
    <row r="17" spans="1:11" ht="14.5" x14ac:dyDescent="0.25">
      <c r="A17" s="62" t="s">
        <v>162</v>
      </c>
      <c r="B17" s="62" t="s">
        <v>163</v>
      </c>
      <c r="C17" s="47"/>
      <c r="D17" s="111" t="s">
        <v>519</v>
      </c>
      <c r="E17" s="47"/>
      <c r="F17" s="67">
        <v>0</v>
      </c>
      <c r="G17" s="46"/>
      <c r="H17" s="107" t="s">
        <v>123</v>
      </c>
      <c r="I17" s="99" t="s">
        <v>23</v>
      </c>
      <c r="J17" s="46"/>
      <c r="K17" s="36"/>
    </row>
    <row r="18" spans="1:11" ht="14.5" x14ac:dyDescent="0.25">
      <c r="A18" s="62" t="s">
        <v>165</v>
      </c>
      <c r="B18" s="62" t="s">
        <v>166</v>
      </c>
      <c r="C18" s="47"/>
      <c r="D18" s="111" t="s">
        <v>519</v>
      </c>
      <c r="E18" s="47"/>
      <c r="F18" s="67">
        <v>0</v>
      </c>
      <c r="G18" s="46"/>
      <c r="H18" s="107" t="s">
        <v>123</v>
      </c>
      <c r="I18" s="99" t="s">
        <v>23</v>
      </c>
      <c r="J18" s="46"/>
      <c r="K18" s="36"/>
    </row>
    <row r="19" spans="1:11" ht="14.5" x14ac:dyDescent="0.25">
      <c r="A19" s="62" t="s">
        <v>167</v>
      </c>
      <c r="B19" s="62" t="s">
        <v>168</v>
      </c>
      <c r="C19" s="47"/>
      <c r="D19" s="111" t="s">
        <v>519</v>
      </c>
      <c r="E19" s="47"/>
      <c r="F19" s="67">
        <v>0</v>
      </c>
      <c r="G19" s="46"/>
      <c r="H19" s="107" t="s">
        <v>123</v>
      </c>
      <c r="I19" s="99" t="s">
        <v>23</v>
      </c>
      <c r="J19" s="46"/>
      <c r="K19" s="36"/>
    </row>
    <row r="20" spans="1:11" ht="37.5" x14ac:dyDescent="0.25">
      <c r="A20" s="62" t="s">
        <v>170</v>
      </c>
      <c r="B20" s="62" t="s">
        <v>171</v>
      </c>
      <c r="C20" s="47"/>
      <c r="D20" s="111" t="s">
        <v>519</v>
      </c>
      <c r="E20" s="47"/>
      <c r="F20" s="67">
        <v>0</v>
      </c>
      <c r="G20" s="46"/>
      <c r="H20" s="107" t="s">
        <v>123</v>
      </c>
      <c r="I20" s="99" t="s">
        <v>23</v>
      </c>
      <c r="J20" s="46"/>
      <c r="K20" s="36"/>
    </row>
    <row r="21" spans="1:11" ht="14.5" x14ac:dyDescent="0.25">
      <c r="A21" s="62" t="s">
        <v>175</v>
      </c>
      <c r="B21" s="62" t="s">
        <v>176</v>
      </c>
      <c r="C21" s="47"/>
      <c r="D21" s="111" t="s">
        <v>519</v>
      </c>
      <c r="E21" s="47"/>
      <c r="F21" s="67">
        <v>0</v>
      </c>
      <c r="G21" s="46"/>
      <c r="H21" s="107" t="s">
        <v>123</v>
      </c>
      <c r="I21" s="99" t="s">
        <v>23</v>
      </c>
      <c r="J21" s="46"/>
      <c r="K21" s="36"/>
    </row>
    <row r="22" spans="1:11" ht="50" x14ac:dyDescent="0.25">
      <c r="A22" s="62" t="s">
        <v>178</v>
      </c>
      <c r="B22" s="62" t="s">
        <v>462</v>
      </c>
      <c r="C22" s="47"/>
      <c r="D22" s="111" t="s">
        <v>519</v>
      </c>
      <c r="E22" s="47"/>
      <c r="F22" s="67">
        <v>268737</v>
      </c>
      <c r="G22" s="46"/>
      <c r="H22" s="107" t="s">
        <v>123</v>
      </c>
      <c r="I22" s="99" t="s">
        <v>23</v>
      </c>
      <c r="J22" s="46"/>
      <c r="K22" s="36"/>
    </row>
    <row r="23" spans="1:11" ht="14.5" x14ac:dyDescent="0.25">
      <c r="A23" s="62" t="s">
        <v>181</v>
      </c>
      <c r="B23" s="62" t="s">
        <v>182</v>
      </c>
      <c r="C23" s="47"/>
      <c r="D23" s="111" t="s">
        <v>519</v>
      </c>
      <c r="E23" s="47"/>
      <c r="F23" s="67">
        <v>0</v>
      </c>
      <c r="G23" s="46"/>
      <c r="H23" s="107" t="s">
        <v>123</v>
      </c>
      <c r="I23" s="99" t="s">
        <v>23</v>
      </c>
      <c r="J23" s="46"/>
      <c r="K23" s="36"/>
    </row>
    <row r="24" spans="1:11" ht="14.5" x14ac:dyDescent="0.25">
      <c r="A24" s="62" t="s">
        <v>187</v>
      </c>
      <c r="B24" s="62" t="s">
        <v>188</v>
      </c>
      <c r="C24" s="47"/>
      <c r="D24" s="111" t="s">
        <v>519</v>
      </c>
      <c r="E24" s="47"/>
      <c r="F24" s="67">
        <v>0</v>
      </c>
      <c r="G24" s="46"/>
      <c r="H24" s="107" t="s">
        <v>123</v>
      </c>
      <c r="I24" s="99" t="s">
        <v>23</v>
      </c>
      <c r="J24" s="46"/>
      <c r="K24" s="36"/>
    </row>
    <row r="25" spans="1:11" ht="14.5" x14ac:dyDescent="0.25">
      <c r="A25" s="62" t="s">
        <v>196</v>
      </c>
      <c r="B25" s="62" t="s">
        <v>197</v>
      </c>
      <c r="C25" s="47"/>
      <c r="D25" s="111" t="s">
        <v>519</v>
      </c>
      <c r="E25" s="47"/>
      <c r="F25" s="67">
        <v>0</v>
      </c>
      <c r="G25" s="46"/>
      <c r="H25" s="107" t="s">
        <v>123</v>
      </c>
      <c r="I25" s="99" t="s">
        <v>23</v>
      </c>
      <c r="J25" s="47"/>
      <c r="K25" s="36"/>
    </row>
    <row r="26" spans="1:11" ht="14.5" x14ac:dyDescent="0.25">
      <c r="A26" s="62" t="s">
        <v>199</v>
      </c>
      <c r="B26" s="62" t="s">
        <v>200</v>
      </c>
      <c r="C26" s="53"/>
      <c r="D26" s="111" t="s">
        <v>519</v>
      </c>
      <c r="E26" s="47"/>
      <c r="F26" s="67">
        <v>0</v>
      </c>
      <c r="G26" s="46"/>
      <c r="H26" s="107" t="s">
        <v>123</v>
      </c>
      <c r="I26" s="99" t="s">
        <v>23</v>
      </c>
      <c r="J26" s="46"/>
      <c r="K26" s="36"/>
    </row>
    <row r="27" spans="1:11" ht="51" x14ac:dyDescent="0.25">
      <c r="A27" s="62" t="s">
        <v>204</v>
      </c>
      <c r="B27" s="62" t="s">
        <v>463</v>
      </c>
      <c r="C27" s="47"/>
      <c r="D27" s="111" t="s">
        <v>519</v>
      </c>
      <c r="E27" s="47"/>
      <c r="F27" s="67">
        <v>86323</v>
      </c>
      <c r="G27" s="46"/>
      <c r="H27" s="107" t="s">
        <v>123</v>
      </c>
      <c r="I27" s="99" t="s">
        <v>23</v>
      </c>
      <c r="J27" s="46"/>
      <c r="K27" s="36"/>
    </row>
    <row r="28" spans="1:11" ht="51.5" x14ac:dyDescent="0.25">
      <c r="A28" s="62" t="s">
        <v>464</v>
      </c>
      <c r="B28" s="62" t="s">
        <v>465</v>
      </c>
      <c r="C28" s="47"/>
      <c r="D28" s="111" t="s">
        <v>519</v>
      </c>
      <c r="E28" s="47"/>
      <c r="F28" s="67">
        <v>1178235</v>
      </c>
      <c r="G28" s="46"/>
      <c r="H28" s="107" t="s">
        <v>123</v>
      </c>
      <c r="I28" s="99" t="s">
        <v>23</v>
      </c>
      <c r="J28" s="46"/>
      <c r="K28" s="36"/>
    </row>
    <row r="29" spans="1:11" ht="76.5" x14ac:dyDescent="0.25">
      <c r="A29" s="62" t="s">
        <v>211</v>
      </c>
      <c r="B29" s="62" t="s">
        <v>466</v>
      </c>
      <c r="C29" s="47"/>
      <c r="D29" s="111" t="s">
        <v>519</v>
      </c>
      <c r="E29" s="55"/>
      <c r="F29" s="66">
        <v>337319</v>
      </c>
      <c r="G29" s="54"/>
      <c r="H29" s="107" t="s">
        <v>123</v>
      </c>
      <c r="I29" s="99" t="s">
        <v>23</v>
      </c>
      <c r="J29" s="46"/>
      <c r="K29" s="36"/>
    </row>
    <row r="30" spans="1:11" ht="25" x14ac:dyDescent="0.25">
      <c r="A30" s="62" t="s">
        <v>217</v>
      </c>
      <c r="B30" s="62" t="s">
        <v>467</v>
      </c>
      <c r="C30" s="47"/>
      <c r="D30" s="111" t="s">
        <v>519</v>
      </c>
      <c r="E30" s="47"/>
      <c r="F30" s="67">
        <v>581882</v>
      </c>
      <c r="G30" s="46"/>
      <c r="H30" s="107" t="s">
        <v>123</v>
      </c>
      <c r="I30" s="99" t="s">
        <v>23</v>
      </c>
      <c r="J30" s="46"/>
      <c r="K30" s="36"/>
    </row>
    <row r="31" spans="1:11" ht="25" x14ac:dyDescent="0.25">
      <c r="A31" s="62" t="s">
        <v>468</v>
      </c>
      <c r="B31" s="62" t="s">
        <v>469</v>
      </c>
      <c r="C31" s="47"/>
      <c r="D31" s="111" t="s">
        <v>519</v>
      </c>
      <c r="E31" s="47"/>
      <c r="F31" s="67">
        <v>36893</v>
      </c>
      <c r="G31" s="54"/>
      <c r="H31" s="107" t="s">
        <v>123</v>
      </c>
      <c r="I31" s="99" t="s">
        <v>23</v>
      </c>
      <c r="J31" s="46"/>
      <c r="K31" s="36"/>
    </row>
    <row r="32" spans="1:11" ht="25" x14ac:dyDescent="0.25">
      <c r="A32" s="62" t="s">
        <v>226</v>
      </c>
      <c r="B32" s="62" t="s">
        <v>227</v>
      </c>
      <c r="C32" s="47"/>
      <c r="D32" s="111" t="s">
        <v>519</v>
      </c>
      <c r="E32" s="47"/>
      <c r="F32" s="67">
        <v>202188</v>
      </c>
      <c r="G32" s="46"/>
      <c r="H32" s="107" t="s">
        <v>123</v>
      </c>
      <c r="I32" s="99" t="s">
        <v>23</v>
      </c>
      <c r="J32" s="46"/>
      <c r="K32" s="36"/>
    </row>
    <row r="33" spans="1:11" ht="14.5" x14ac:dyDescent="0.25">
      <c r="A33" s="62" t="s">
        <v>232</v>
      </c>
      <c r="B33" s="62" t="s">
        <v>233</v>
      </c>
      <c r="C33" s="47"/>
      <c r="D33" s="111" t="s">
        <v>519</v>
      </c>
      <c r="E33" s="47"/>
      <c r="F33" s="67">
        <v>200000</v>
      </c>
      <c r="G33" s="46"/>
      <c r="H33" s="107" t="s">
        <v>123</v>
      </c>
      <c r="I33" s="99" t="s">
        <v>23</v>
      </c>
      <c r="J33" s="46"/>
      <c r="K33" s="36"/>
    </row>
    <row r="34" spans="1:11" ht="29" x14ac:dyDescent="0.25">
      <c r="A34" s="62" t="s">
        <v>252</v>
      </c>
      <c r="B34" s="62" t="s">
        <v>503</v>
      </c>
      <c r="C34" s="47"/>
      <c r="D34" s="111" t="s">
        <v>519</v>
      </c>
      <c r="E34" s="47"/>
      <c r="F34" s="67">
        <v>316744.52</v>
      </c>
      <c r="G34" s="46"/>
      <c r="H34" s="117" t="s">
        <v>522</v>
      </c>
      <c r="I34" s="99" t="s">
        <v>23</v>
      </c>
      <c r="J34" s="46"/>
      <c r="K34" s="36"/>
    </row>
    <row r="35" spans="1:11" ht="29" x14ac:dyDescent="0.25">
      <c r="A35" s="62" t="s">
        <v>255</v>
      </c>
      <c r="B35" s="62" t="s">
        <v>256</v>
      </c>
      <c r="C35" s="47"/>
      <c r="D35" s="111" t="s">
        <v>519</v>
      </c>
      <c r="E35" s="47"/>
      <c r="F35" s="67">
        <v>202352.94</v>
      </c>
      <c r="G35" s="46"/>
      <c r="H35" s="117" t="s">
        <v>522</v>
      </c>
      <c r="I35" s="99" t="s">
        <v>23</v>
      </c>
      <c r="J35" s="46"/>
      <c r="K35" s="36"/>
    </row>
    <row r="36" spans="1:11" ht="29" x14ac:dyDescent="0.25">
      <c r="A36" s="62" t="s">
        <v>258</v>
      </c>
      <c r="B36" s="62" t="s">
        <v>259</v>
      </c>
      <c r="C36" s="47"/>
      <c r="D36" s="111" t="s">
        <v>519</v>
      </c>
      <c r="E36" s="47"/>
      <c r="F36" s="67">
        <v>164960.04999999999</v>
      </c>
      <c r="G36" s="46"/>
      <c r="H36" s="117" t="s">
        <v>522</v>
      </c>
      <c r="I36" s="99" t="s">
        <v>23</v>
      </c>
      <c r="J36" s="46"/>
      <c r="K36" s="36"/>
    </row>
    <row r="37" spans="1:11" ht="50" x14ac:dyDescent="0.25">
      <c r="A37" s="62" t="s">
        <v>261</v>
      </c>
      <c r="B37" s="62" t="s">
        <v>262</v>
      </c>
      <c r="C37" s="47"/>
      <c r="D37" s="111" t="s">
        <v>519</v>
      </c>
      <c r="E37" s="47"/>
      <c r="F37" s="67">
        <v>162773.6</v>
      </c>
      <c r="G37" s="46"/>
      <c r="H37" s="117" t="s">
        <v>522</v>
      </c>
      <c r="I37" s="97" t="s">
        <v>23</v>
      </c>
      <c r="J37" s="46"/>
      <c r="K37" s="36"/>
    </row>
    <row r="38" spans="1:11" ht="200" x14ac:dyDescent="0.25">
      <c r="A38" s="62" t="s">
        <v>266</v>
      </c>
      <c r="B38" s="62" t="s">
        <v>504</v>
      </c>
      <c r="C38" s="47"/>
      <c r="D38" s="111" t="s">
        <v>519</v>
      </c>
      <c r="E38" s="46"/>
      <c r="F38" s="67">
        <v>34100</v>
      </c>
      <c r="G38" s="46"/>
      <c r="H38" s="117" t="s">
        <v>522</v>
      </c>
      <c r="I38" s="97" t="s">
        <v>23</v>
      </c>
      <c r="J38" s="46"/>
      <c r="K38" s="36"/>
    </row>
    <row r="39" spans="1:11" ht="14.5" x14ac:dyDescent="0.25">
      <c r="A39" s="62" t="s">
        <v>278</v>
      </c>
      <c r="B39" s="62" t="s">
        <v>279</v>
      </c>
      <c r="C39" s="47"/>
      <c r="D39" s="111" t="s">
        <v>519</v>
      </c>
      <c r="E39" s="46"/>
      <c r="F39" s="67">
        <v>160754.29999999999</v>
      </c>
      <c r="G39" s="46"/>
      <c r="H39" s="107" t="s">
        <v>81</v>
      </c>
      <c r="I39" s="97" t="s">
        <v>23</v>
      </c>
      <c r="J39" s="46"/>
      <c r="K39" s="36"/>
    </row>
    <row r="40" spans="1:11" ht="163.5" x14ac:dyDescent="0.25">
      <c r="A40" s="62" t="s">
        <v>283</v>
      </c>
      <c r="B40" s="62" t="s">
        <v>505</v>
      </c>
      <c r="C40" s="47"/>
      <c r="D40" s="111" t="s">
        <v>519</v>
      </c>
      <c r="E40" s="46"/>
      <c r="F40" s="67">
        <v>400000</v>
      </c>
      <c r="G40" s="46"/>
      <c r="H40" s="107" t="s">
        <v>282</v>
      </c>
      <c r="I40" s="97" t="s">
        <v>23</v>
      </c>
      <c r="J40" s="46"/>
      <c r="K40" s="36"/>
    </row>
    <row r="41" spans="1:11" ht="137.5" x14ac:dyDescent="0.25">
      <c r="A41" s="62" t="s">
        <v>316</v>
      </c>
      <c r="B41" s="62" t="s">
        <v>317</v>
      </c>
      <c r="C41" s="47"/>
      <c r="D41" s="111" t="s">
        <v>519</v>
      </c>
      <c r="E41" s="46"/>
      <c r="F41" s="67">
        <v>150000</v>
      </c>
      <c r="G41" s="46"/>
      <c r="H41" s="107" t="s">
        <v>282</v>
      </c>
      <c r="I41" s="97" t="s">
        <v>23</v>
      </c>
      <c r="J41" s="46"/>
      <c r="K41" s="36"/>
    </row>
    <row r="42" spans="1:11" ht="112.5" x14ac:dyDescent="0.25">
      <c r="A42" s="62" t="s">
        <v>328</v>
      </c>
      <c r="B42" s="62" t="s">
        <v>506</v>
      </c>
      <c r="C42" s="47"/>
      <c r="D42" s="111" t="s">
        <v>519</v>
      </c>
      <c r="E42" s="46"/>
      <c r="F42" s="67">
        <v>445282</v>
      </c>
      <c r="G42" s="46"/>
      <c r="H42" s="107" t="s">
        <v>331</v>
      </c>
      <c r="I42" s="97" t="s">
        <v>23</v>
      </c>
      <c r="J42" s="46"/>
      <c r="K42" s="36"/>
    </row>
    <row r="43" spans="1:11" ht="75" x14ac:dyDescent="0.25">
      <c r="A43" s="62" t="s">
        <v>332</v>
      </c>
      <c r="B43" s="62" t="s">
        <v>333</v>
      </c>
      <c r="C43" s="47"/>
      <c r="D43" s="111" t="s">
        <v>519</v>
      </c>
      <c r="E43" s="46"/>
      <c r="F43" s="67">
        <v>10518</v>
      </c>
      <c r="G43" s="46"/>
      <c r="H43" s="107" t="s">
        <v>335</v>
      </c>
      <c r="I43" s="97" t="s">
        <v>23</v>
      </c>
      <c r="J43" s="46"/>
      <c r="K43" s="36"/>
    </row>
    <row r="44" spans="1:11" ht="87.5" x14ac:dyDescent="0.25">
      <c r="A44" s="62" t="s">
        <v>338</v>
      </c>
      <c r="B44" s="62" t="s">
        <v>507</v>
      </c>
      <c r="C44" s="47"/>
      <c r="D44" s="111" t="s">
        <v>519</v>
      </c>
      <c r="E44" s="46"/>
      <c r="F44" s="67">
        <v>94875</v>
      </c>
      <c r="G44" s="46"/>
      <c r="H44" s="107" t="s">
        <v>341</v>
      </c>
      <c r="I44" s="97" t="s">
        <v>23</v>
      </c>
      <c r="J44" s="46"/>
      <c r="K44" s="36"/>
    </row>
    <row r="45" spans="1:11" ht="87.5" x14ac:dyDescent="0.25">
      <c r="A45" s="62" t="s">
        <v>342</v>
      </c>
      <c r="B45" s="62" t="s">
        <v>343</v>
      </c>
      <c r="C45" s="47"/>
      <c r="D45" s="111" t="s">
        <v>519</v>
      </c>
      <c r="E45" s="46"/>
      <c r="F45" s="67">
        <v>31925</v>
      </c>
      <c r="G45" s="46"/>
      <c r="H45" s="107" t="s">
        <v>345</v>
      </c>
      <c r="I45" s="97" t="s">
        <v>23</v>
      </c>
      <c r="J45" s="46"/>
      <c r="K45" s="36"/>
    </row>
    <row r="46" spans="1:11" ht="175" x14ac:dyDescent="0.25">
      <c r="A46" s="62" t="s">
        <v>321</v>
      </c>
      <c r="B46" s="62" t="s">
        <v>322</v>
      </c>
      <c r="C46" s="47"/>
      <c r="D46" s="111" t="s">
        <v>519</v>
      </c>
      <c r="E46" s="46"/>
      <c r="F46" s="67">
        <v>249173</v>
      </c>
      <c r="G46" s="46"/>
      <c r="H46" s="107" t="s">
        <v>324</v>
      </c>
      <c r="I46" s="97" t="s">
        <v>23</v>
      </c>
      <c r="J46" s="46"/>
      <c r="K46" s="36"/>
    </row>
    <row r="47" spans="1:11" ht="50" x14ac:dyDescent="0.25">
      <c r="A47" s="62" t="s">
        <v>346</v>
      </c>
      <c r="B47" s="62" t="s">
        <v>347</v>
      </c>
      <c r="C47" s="47"/>
      <c r="D47" s="111" t="s">
        <v>519</v>
      </c>
      <c r="E47" s="46"/>
      <c r="F47" s="67">
        <v>17947.872000000003</v>
      </c>
      <c r="G47" s="46"/>
      <c r="H47" s="107" t="s">
        <v>277</v>
      </c>
      <c r="I47" s="97" t="s">
        <v>23</v>
      </c>
      <c r="J47" s="46"/>
      <c r="K47" s="36"/>
    </row>
    <row r="48" spans="1:11" ht="50" x14ac:dyDescent="0.25">
      <c r="A48" s="62" t="s">
        <v>348</v>
      </c>
      <c r="B48" s="62" t="s">
        <v>349</v>
      </c>
      <c r="C48" s="47"/>
      <c r="D48" s="111" t="s">
        <v>519</v>
      </c>
      <c r="E48" s="46"/>
      <c r="F48" s="67">
        <v>97215.870899999994</v>
      </c>
      <c r="G48" s="46"/>
      <c r="H48" s="107" t="s">
        <v>277</v>
      </c>
      <c r="I48" s="97" t="s">
        <v>23</v>
      </c>
      <c r="J48" s="46"/>
      <c r="K48" s="36"/>
    </row>
    <row r="49" spans="1:11" ht="125" x14ac:dyDescent="0.25">
      <c r="A49" s="62" t="s">
        <v>350</v>
      </c>
      <c r="B49" s="62" t="s">
        <v>508</v>
      </c>
      <c r="C49" s="47"/>
      <c r="D49" s="111" t="s">
        <v>519</v>
      </c>
      <c r="E49" s="46"/>
      <c r="F49" s="67">
        <v>41297.980499999998</v>
      </c>
      <c r="G49" s="46"/>
      <c r="H49" s="107" t="s">
        <v>353</v>
      </c>
      <c r="I49" s="97" t="s">
        <v>23</v>
      </c>
      <c r="J49" s="46"/>
      <c r="K49" s="36"/>
    </row>
    <row r="50" spans="1:11" ht="87.5" x14ac:dyDescent="0.25">
      <c r="A50" s="62" t="s">
        <v>354</v>
      </c>
      <c r="B50" s="62" t="s">
        <v>355</v>
      </c>
      <c r="C50" s="47"/>
      <c r="D50" s="111" t="s">
        <v>519</v>
      </c>
      <c r="E50" s="46"/>
      <c r="F50" s="67">
        <v>40425</v>
      </c>
      <c r="G50" s="46"/>
      <c r="H50" s="107" t="s">
        <v>357</v>
      </c>
      <c r="I50" s="97" t="s">
        <v>23</v>
      </c>
      <c r="J50" s="46"/>
      <c r="K50" s="36"/>
    </row>
    <row r="51" spans="1:11" ht="62.5" x14ac:dyDescent="0.25">
      <c r="A51" s="62" t="s">
        <v>358</v>
      </c>
      <c r="B51" s="62" t="s">
        <v>359</v>
      </c>
      <c r="C51" s="47"/>
      <c r="D51" s="111" t="s">
        <v>519</v>
      </c>
      <c r="E51" s="46"/>
      <c r="F51" s="67">
        <v>12678</v>
      </c>
      <c r="G51" s="46"/>
      <c r="H51" s="107" t="s">
        <v>360</v>
      </c>
      <c r="I51" s="97" t="s">
        <v>23</v>
      </c>
      <c r="J51" s="46"/>
      <c r="K51" s="36"/>
    </row>
    <row r="52" spans="1:11" ht="65" x14ac:dyDescent="0.25">
      <c r="A52" s="62" t="s">
        <v>61</v>
      </c>
      <c r="B52" s="62" t="s">
        <v>509</v>
      </c>
      <c r="C52" s="47"/>
      <c r="D52" s="111" t="s">
        <v>519</v>
      </c>
      <c r="E52" s="46"/>
      <c r="F52" s="67">
        <v>350086</v>
      </c>
      <c r="G52" s="46"/>
      <c r="H52" s="106" t="s">
        <v>60</v>
      </c>
      <c r="I52" s="97" t="s">
        <v>520</v>
      </c>
      <c r="J52" s="46"/>
      <c r="K52" s="36"/>
    </row>
    <row r="53" spans="1:11" x14ac:dyDescent="0.25">
      <c r="A53" s="62" t="s">
        <v>84</v>
      </c>
      <c r="B53" s="62" t="s">
        <v>85</v>
      </c>
      <c r="C53" s="47"/>
      <c r="D53" s="111" t="s">
        <v>519</v>
      </c>
      <c r="E53" s="46"/>
      <c r="F53" s="67">
        <v>198125</v>
      </c>
      <c r="G53" s="46"/>
      <c r="H53" s="94" t="s">
        <v>69</v>
      </c>
      <c r="I53" s="97" t="s">
        <v>520</v>
      </c>
      <c r="J53" s="46"/>
      <c r="K53" s="36"/>
    </row>
    <row r="54" spans="1:11" ht="75" x14ac:dyDescent="0.25">
      <c r="A54" s="62" t="s">
        <v>88</v>
      </c>
      <c r="B54" s="62" t="s">
        <v>510</v>
      </c>
      <c r="C54" s="47"/>
      <c r="D54" s="111" t="s">
        <v>519</v>
      </c>
      <c r="E54" s="46"/>
      <c r="F54" s="67">
        <v>235346.1</v>
      </c>
      <c r="G54" s="46"/>
      <c r="H54" s="94" t="s">
        <v>69</v>
      </c>
      <c r="I54" s="97" t="s">
        <v>520</v>
      </c>
      <c r="J54" s="46"/>
      <c r="K54" s="36"/>
    </row>
    <row r="55" spans="1:11" ht="50" x14ac:dyDescent="0.25">
      <c r="A55" s="62" t="s">
        <v>97</v>
      </c>
      <c r="B55" s="62" t="s">
        <v>98</v>
      </c>
      <c r="C55" s="47"/>
      <c r="D55" s="111" t="s">
        <v>519</v>
      </c>
      <c r="E55" s="46"/>
      <c r="F55" s="67">
        <v>220645</v>
      </c>
      <c r="G55" s="46"/>
      <c r="H55" s="94" t="s">
        <v>101</v>
      </c>
      <c r="I55" s="97" t="s">
        <v>520</v>
      </c>
      <c r="J55" s="46"/>
      <c r="K55" s="36"/>
    </row>
    <row r="56" spans="1:11" ht="150" x14ac:dyDescent="0.25">
      <c r="A56" s="62" t="s">
        <v>102</v>
      </c>
      <c r="B56" s="62" t="s">
        <v>511</v>
      </c>
      <c r="C56" s="47"/>
      <c r="D56" s="111" t="s">
        <v>519</v>
      </c>
      <c r="E56" s="46"/>
      <c r="F56" s="67">
        <v>318689</v>
      </c>
      <c r="G56" s="46"/>
      <c r="H56" s="94" t="s">
        <v>60</v>
      </c>
      <c r="I56" s="97" t="s">
        <v>520</v>
      </c>
      <c r="J56" s="46"/>
      <c r="K56" s="36"/>
    </row>
    <row r="57" spans="1:11" ht="50" x14ac:dyDescent="0.25">
      <c r="A57" s="62" t="s">
        <v>105</v>
      </c>
      <c r="B57" s="62" t="s">
        <v>106</v>
      </c>
      <c r="C57" s="47"/>
      <c r="D57" s="111" t="s">
        <v>519</v>
      </c>
      <c r="E57" s="46"/>
      <c r="F57" s="67">
        <v>135000</v>
      </c>
      <c r="G57" s="46"/>
      <c r="H57" s="107" t="s">
        <v>81</v>
      </c>
      <c r="I57" s="97" t="s">
        <v>520</v>
      </c>
      <c r="J57" s="46"/>
      <c r="K57" s="36"/>
    </row>
    <row r="58" spans="1:11" ht="25" x14ac:dyDescent="0.25">
      <c r="A58" s="62" t="s">
        <v>134</v>
      </c>
      <c r="B58" s="62" t="s">
        <v>470</v>
      </c>
      <c r="C58" s="47"/>
      <c r="D58" s="111" t="s">
        <v>519</v>
      </c>
      <c r="E58" s="46"/>
      <c r="F58" s="67">
        <v>471799</v>
      </c>
      <c r="G58" s="46"/>
      <c r="H58" s="107" t="s">
        <v>123</v>
      </c>
      <c r="I58" s="97" t="s">
        <v>520</v>
      </c>
      <c r="J58" s="46"/>
      <c r="K58" s="36"/>
    </row>
    <row r="59" spans="1:11" ht="25" x14ac:dyDescent="0.25">
      <c r="A59" s="62" t="s">
        <v>137</v>
      </c>
      <c r="B59" s="62" t="s">
        <v>471</v>
      </c>
      <c r="C59" s="62"/>
      <c r="D59" s="111" t="s">
        <v>519</v>
      </c>
      <c r="F59" s="67">
        <v>218811</v>
      </c>
      <c r="H59" s="107" t="s">
        <v>123</v>
      </c>
      <c r="I59" s="97" t="s">
        <v>520</v>
      </c>
    </row>
    <row r="60" spans="1:11" ht="14.5" x14ac:dyDescent="0.25">
      <c r="A60" s="62" t="s">
        <v>149</v>
      </c>
      <c r="B60" s="62" t="s">
        <v>150</v>
      </c>
      <c r="C60" s="62"/>
      <c r="D60" s="111" t="s">
        <v>519</v>
      </c>
      <c r="F60" s="67">
        <v>104839</v>
      </c>
      <c r="H60" s="107" t="s">
        <v>123</v>
      </c>
      <c r="I60" s="97" t="s">
        <v>520</v>
      </c>
    </row>
    <row r="61" spans="1:11" ht="25" x14ac:dyDescent="0.25">
      <c r="A61" s="62" t="s">
        <v>193</v>
      </c>
      <c r="B61" s="62" t="s">
        <v>472</v>
      </c>
      <c r="C61" s="62"/>
      <c r="D61" s="111" t="s">
        <v>519</v>
      </c>
      <c r="F61" s="67">
        <v>366135</v>
      </c>
      <c r="H61" s="107" t="s">
        <v>123</v>
      </c>
      <c r="I61" s="97" t="s">
        <v>520</v>
      </c>
    </row>
    <row r="62" spans="1:11" ht="25" x14ac:dyDescent="0.25">
      <c r="A62" s="62" t="s">
        <v>473</v>
      </c>
      <c r="B62" s="62" t="s">
        <v>474</v>
      </c>
      <c r="C62" s="62"/>
      <c r="D62" s="111" t="s">
        <v>519</v>
      </c>
      <c r="F62" s="67">
        <v>487678</v>
      </c>
      <c r="H62" s="107" t="s">
        <v>123</v>
      </c>
      <c r="I62" s="97" t="s">
        <v>520</v>
      </c>
    </row>
    <row r="63" spans="1:11" ht="25" x14ac:dyDescent="0.25">
      <c r="A63" s="62" t="s">
        <v>497</v>
      </c>
      <c r="B63" s="62" t="s">
        <v>215</v>
      </c>
      <c r="C63" s="75"/>
      <c r="D63" s="111" t="s">
        <v>519</v>
      </c>
      <c r="F63" s="67">
        <v>484721</v>
      </c>
      <c r="H63" s="107" t="s">
        <v>123</v>
      </c>
      <c r="I63" s="97" t="s">
        <v>520</v>
      </c>
    </row>
    <row r="64" spans="1:11" ht="25" x14ac:dyDescent="0.25">
      <c r="A64" s="62" t="s">
        <v>223</v>
      </c>
      <c r="B64" s="62" t="s">
        <v>476</v>
      </c>
      <c r="C64" s="62"/>
      <c r="D64" s="111" t="s">
        <v>519</v>
      </c>
      <c r="F64" s="67">
        <v>88071</v>
      </c>
      <c r="H64" s="107" t="s">
        <v>123</v>
      </c>
      <c r="I64" s="97" t="s">
        <v>520</v>
      </c>
    </row>
    <row r="65" spans="1:9" ht="25" x14ac:dyDescent="0.25">
      <c r="A65" s="62" t="s">
        <v>235</v>
      </c>
      <c r="B65" s="62" t="s">
        <v>477</v>
      </c>
      <c r="C65" s="62"/>
      <c r="D65" s="111" t="s">
        <v>519</v>
      </c>
      <c r="F65" s="67">
        <v>50381</v>
      </c>
      <c r="H65" s="107" t="s">
        <v>123</v>
      </c>
      <c r="I65" s="97" t="s">
        <v>520</v>
      </c>
    </row>
    <row r="66" spans="1:9" ht="14.5" x14ac:dyDescent="0.25">
      <c r="A66" s="62" t="s">
        <v>238</v>
      </c>
      <c r="B66" s="62" t="s">
        <v>478</v>
      </c>
      <c r="C66" s="62"/>
      <c r="D66" s="111" t="s">
        <v>519</v>
      </c>
      <c r="F66" s="66">
        <v>244696</v>
      </c>
      <c r="H66" s="107" t="s">
        <v>123</v>
      </c>
      <c r="I66" s="97" t="s">
        <v>520</v>
      </c>
    </row>
    <row r="67" spans="1:9" ht="29" x14ac:dyDescent="0.25">
      <c r="A67" s="62" t="s">
        <v>263</v>
      </c>
      <c r="B67" s="62" t="s">
        <v>264</v>
      </c>
      <c r="C67" s="62"/>
      <c r="D67" s="111" t="s">
        <v>519</v>
      </c>
      <c r="F67" s="67">
        <v>639482.5</v>
      </c>
      <c r="H67" s="117" t="s">
        <v>522</v>
      </c>
      <c r="I67" s="97" t="s">
        <v>520</v>
      </c>
    </row>
    <row r="68" spans="1:9" ht="100" x14ac:dyDescent="0.25">
      <c r="A68" s="62" t="s">
        <v>273</v>
      </c>
      <c r="B68" s="62" t="s">
        <v>512</v>
      </c>
      <c r="C68" s="62"/>
      <c r="D68" s="111" t="s">
        <v>519</v>
      </c>
      <c r="F68" s="67">
        <v>266660</v>
      </c>
      <c r="H68" s="94" t="s">
        <v>277</v>
      </c>
      <c r="I68" s="97" t="s">
        <v>520</v>
      </c>
    </row>
    <row r="69" spans="1:9" ht="50" x14ac:dyDescent="0.25">
      <c r="A69" s="62" t="s">
        <v>287</v>
      </c>
      <c r="B69" s="62" t="s">
        <v>288</v>
      </c>
      <c r="C69" s="62"/>
      <c r="D69" s="111" t="s">
        <v>519</v>
      </c>
      <c r="F69" s="67">
        <v>121131</v>
      </c>
      <c r="H69" s="94" t="s">
        <v>282</v>
      </c>
      <c r="I69" s="97" t="s">
        <v>520</v>
      </c>
    </row>
    <row r="70" spans="1:9" ht="29" x14ac:dyDescent="0.25">
      <c r="A70" s="62" t="s">
        <v>290</v>
      </c>
      <c r="B70" s="62" t="s">
        <v>291</v>
      </c>
      <c r="C70" s="62"/>
      <c r="D70" s="111" t="s">
        <v>519</v>
      </c>
      <c r="F70" s="67">
        <v>250000</v>
      </c>
      <c r="H70" s="117" t="s">
        <v>522</v>
      </c>
      <c r="I70" s="97" t="s">
        <v>520</v>
      </c>
    </row>
    <row r="71" spans="1:9" ht="29" x14ac:dyDescent="0.25">
      <c r="A71" s="62" t="s">
        <v>294</v>
      </c>
      <c r="B71" s="62" t="s">
        <v>295</v>
      </c>
      <c r="C71" s="62"/>
      <c r="D71" s="111" t="s">
        <v>519</v>
      </c>
      <c r="F71" s="67">
        <v>129831.4556</v>
      </c>
      <c r="H71" s="117" t="s">
        <v>522</v>
      </c>
      <c r="I71" s="97" t="s">
        <v>520</v>
      </c>
    </row>
    <row r="72" spans="1:9" ht="100" x14ac:dyDescent="0.25">
      <c r="A72" s="62" t="s">
        <v>299</v>
      </c>
      <c r="B72" s="62" t="s">
        <v>301</v>
      </c>
      <c r="C72" s="62"/>
      <c r="D72" s="111" t="s">
        <v>519</v>
      </c>
      <c r="F72" s="67">
        <v>200000</v>
      </c>
      <c r="H72" s="94" t="s">
        <v>69</v>
      </c>
      <c r="I72" s="97" t="s">
        <v>520</v>
      </c>
    </row>
    <row r="73" spans="1:9" ht="62.5" x14ac:dyDescent="0.25">
      <c r="A73" s="62" t="s">
        <v>303</v>
      </c>
      <c r="B73" s="62" t="s">
        <v>304</v>
      </c>
      <c r="C73" s="62"/>
      <c r="D73" s="111" t="s">
        <v>519</v>
      </c>
      <c r="F73" s="67">
        <v>154913.35</v>
      </c>
      <c r="H73" s="94" t="s">
        <v>69</v>
      </c>
      <c r="I73" s="97" t="s">
        <v>520</v>
      </c>
    </row>
    <row r="74" spans="1:9" ht="25" x14ac:dyDescent="0.25">
      <c r="A74" s="62" t="s">
        <v>312</v>
      </c>
      <c r="B74" s="62" t="s">
        <v>313</v>
      </c>
      <c r="C74" s="62"/>
      <c r="D74" s="111" t="s">
        <v>519</v>
      </c>
      <c r="F74" s="67">
        <v>1314796</v>
      </c>
      <c r="H74" s="94" t="s">
        <v>315</v>
      </c>
      <c r="I74" s="97" t="s">
        <v>520</v>
      </c>
    </row>
    <row r="75" spans="1:9" ht="62.5" x14ac:dyDescent="0.25">
      <c r="A75" s="62" t="s">
        <v>361</v>
      </c>
      <c r="B75" s="62" t="s">
        <v>362</v>
      </c>
      <c r="C75" s="62"/>
      <c r="D75" s="111" t="s">
        <v>519</v>
      </c>
      <c r="F75" s="67">
        <v>60000</v>
      </c>
      <c r="H75" s="94" t="s">
        <v>364</v>
      </c>
      <c r="I75" s="97" t="s">
        <v>520</v>
      </c>
    </row>
    <row r="76" spans="1:9" ht="62.5" x14ac:dyDescent="0.25">
      <c r="A76" s="62" t="s">
        <v>365</v>
      </c>
      <c r="B76" s="62" t="s">
        <v>366</v>
      </c>
      <c r="C76" s="62"/>
      <c r="D76" s="111" t="s">
        <v>519</v>
      </c>
      <c r="F76" s="67">
        <v>55000</v>
      </c>
      <c r="H76" s="94" t="s">
        <v>69</v>
      </c>
      <c r="I76" s="97" t="s">
        <v>520</v>
      </c>
    </row>
    <row r="77" spans="1:9" ht="37.5" x14ac:dyDescent="0.25">
      <c r="A77" s="62" t="s">
        <v>367</v>
      </c>
      <c r="B77" s="62" t="s">
        <v>368</v>
      </c>
      <c r="C77" s="62"/>
      <c r="D77" s="111" t="s">
        <v>519</v>
      </c>
      <c r="F77" s="67">
        <v>13393</v>
      </c>
      <c r="H77" s="94" t="s">
        <v>370</v>
      </c>
      <c r="I77" s="97" t="s">
        <v>520</v>
      </c>
    </row>
    <row r="78" spans="1:9" ht="50" x14ac:dyDescent="0.25">
      <c r="A78" s="62" t="s">
        <v>372</v>
      </c>
      <c r="B78" s="62" t="s">
        <v>513</v>
      </c>
      <c r="C78" s="62"/>
      <c r="D78" s="111" t="s">
        <v>519</v>
      </c>
      <c r="F78" s="67">
        <v>0</v>
      </c>
      <c r="H78" s="94" t="s">
        <v>335</v>
      </c>
      <c r="I78" s="97" t="s">
        <v>520</v>
      </c>
    </row>
    <row r="79" spans="1:9" ht="37.5" x14ac:dyDescent="0.25">
      <c r="A79" s="62" t="s">
        <v>374</v>
      </c>
      <c r="B79" s="62" t="s">
        <v>375</v>
      </c>
      <c r="C79" s="62"/>
      <c r="D79" s="111" t="s">
        <v>519</v>
      </c>
      <c r="F79" s="67">
        <v>13519.74</v>
      </c>
      <c r="H79" s="94" t="s">
        <v>376</v>
      </c>
      <c r="I79" s="97" t="s">
        <v>520</v>
      </c>
    </row>
    <row r="80" spans="1:9" ht="125" x14ac:dyDescent="0.25">
      <c r="A80" s="62" t="s">
        <v>377</v>
      </c>
      <c r="B80" s="62" t="s">
        <v>378</v>
      </c>
      <c r="C80" s="62"/>
      <c r="D80" s="111" t="s">
        <v>519</v>
      </c>
      <c r="F80" s="67">
        <v>131842</v>
      </c>
      <c r="H80" s="94" t="s">
        <v>376</v>
      </c>
      <c r="I80" s="97" t="s">
        <v>520</v>
      </c>
    </row>
    <row r="81" spans="1:9" ht="112.5" x14ac:dyDescent="0.25">
      <c r="A81" s="62" t="s">
        <v>379</v>
      </c>
      <c r="B81" s="62" t="s">
        <v>514</v>
      </c>
      <c r="C81" s="62"/>
      <c r="D81" s="111" t="s">
        <v>519</v>
      </c>
      <c r="F81" s="67">
        <v>640712</v>
      </c>
      <c r="H81" s="97" t="s">
        <v>341</v>
      </c>
      <c r="I81" s="97" t="s">
        <v>520</v>
      </c>
    </row>
    <row r="82" spans="1:9" ht="112.5" x14ac:dyDescent="0.25">
      <c r="A82" s="75" t="s">
        <v>385</v>
      </c>
      <c r="B82" s="75" t="s">
        <v>386</v>
      </c>
      <c r="C82" s="62"/>
      <c r="D82" s="111" t="s">
        <v>519</v>
      </c>
      <c r="F82" s="67">
        <v>316744.52</v>
      </c>
      <c r="H82" s="105" t="s">
        <v>357</v>
      </c>
      <c r="I82" s="105" t="s">
        <v>520</v>
      </c>
    </row>
    <row r="83" spans="1:9" ht="62.5" x14ac:dyDescent="0.25">
      <c r="A83" s="75" t="s">
        <v>387</v>
      </c>
      <c r="B83" s="75" t="s">
        <v>515</v>
      </c>
      <c r="C83" s="62"/>
      <c r="D83" s="111" t="s">
        <v>519</v>
      </c>
      <c r="F83" s="67">
        <v>164960.04999999999</v>
      </c>
      <c r="H83" s="105" t="s">
        <v>389</v>
      </c>
      <c r="I83" s="105" t="s">
        <v>520</v>
      </c>
    </row>
    <row r="84" spans="1:9" ht="100" x14ac:dyDescent="0.25">
      <c r="A84" s="75" t="s">
        <v>390</v>
      </c>
      <c r="B84" s="75" t="s">
        <v>391</v>
      </c>
      <c r="C84" s="62"/>
      <c r="D84" s="111" t="s">
        <v>519</v>
      </c>
      <c r="F84" s="67">
        <v>194063</v>
      </c>
      <c r="H84" s="105" t="s">
        <v>498</v>
      </c>
      <c r="I84" s="105" t="s">
        <v>520</v>
      </c>
    </row>
    <row r="85" spans="1:9" ht="163" x14ac:dyDescent="0.25">
      <c r="A85" s="62" t="s">
        <v>305</v>
      </c>
      <c r="B85" s="62" t="s">
        <v>516</v>
      </c>
      <c r="C85" s="62"/>
      <c r="D85" s="111" t="s">
        <v>519</v>
      </c>
      <c r="F85" s="67">
        <v>119182.51</v>
      </c>
      <c r="H85" s="118" t="s">
        <v>523</v>
      </c>
      <c r="I85" s="97" t="s">
        <v>520</v>
      </c>
    </row>
    <row r="86" spans="1:9" ht="150" x14ac:dyDescent="0.25">
      <c r="A86" s="62" t="s">
        <v>309</v>
      </c>
      <c r="B86" s="62" t="s">
        <v>306</v>
      </c>
      <c r="C86" s="62"/>
      <c r="D86" s="111" t="s">
        <v>519</v>
      </c>
      <c r="F86" s="67">
        <v>104402.78</v>
      </c>
      <c r="H86" s="118" t="s">
        <v>523</v>
      </c>
      <c r="I86" s="97" t="s">
        <v>520</v>
      </c>
    </row>
    <row r="87" spans="1:9" ht="126.5" x14ac:dyDescent="0.25">
      <c r="A87" s="62" t="s">
        <v>310</v>
      </c>
      <c r="B87" s="62" t="s">
        <v>517</v>
      </c>
      <c r="C87" s="62"/>
      <c r="D87" s="111" t="s">
        <v>519</v>
      </c>
      <c r="F87" s="67">
        <v>243820</v>
      </c>
      <c r="H87" s="109" t="s">
        <v>399</v>
      </c>
      <c r="I87" s="97" t="s">
        <v>520</v>
      </c>
    </row>
    <row r="88" spans="1:9" ht="50" x14ac:dyDescent="0.25">
      <c r="A88" s="62" t="s">
        <v>91</v>
      </c>
      <c r="B88" s="62" t="s">
        <v>93</v>
      </c>
      <c r="C88" s="62"/>
      <c r="D88" s="111" t="s">
        <v>519</v>
      </c>
      <c r="F88" s="67">
        <v>234308</v>
      </c>
      <c r="H88" s="97" t="s">
        <v>81</v>
      </c>
      <c r="I88" s="97" t="s">
        <v>41</v>
      </c>
    </row>
    <row r="89" spans="1:9" ht="25" x14ac:dyDescent="0.25">
      <c r="A89" s="62" t="s">
        <v>117</v>
      </c>
      <c r="B89" s="62" t="s">
        <v>119</v>
      </c>
      <c r="C89" s="62"/>
      <c r="D89" s="111" t="s">
        <v>519</v>
      </c>
      <c r="F89" s="67">
        <v>81942</v>
      </c>
      <c r="H89" s="97" t="s">
        <v>123</v>
      </c>
      <c r="I89" s="97" t="s">
        <v>41</v>
      </c>
    </row>
    <row r="90" spans="1:9" ht="25" x14ac:dyDescent="0.25">
      <c r="A90" s="62" t="s">
        <v>184</v>
      </c>
      <c r="B90" s="62" t="s">
        <v>186</v>
      </c>
      <c r="C90" s="62"/>
      <c r="D90" s="111" t="s">
        <v>519</v>
      </c>
      <c r="F90" s="67">
        <v>119591</v>
      </c>
      <c r="H90" s="97" t="s">
        <v>123</v>
      </c>
      <c r="I90" s="97" t="s">
        <v>41</v>
      </c>
    </row>
    <row r="91" spans="1:9" x14ac:dyDescent="0.25">
      <c r="A91" s="62" t="s">
        <v>190</v>
      </c>
      <c r="B91" s="62" t="s">
        <v>192</v>
      </c>
      <c r="C91" s="62"/>
      <c r="D91" s="111" t="s">
        <v>519</v>
      </c>
      <c r="F91" s="66">
        <v>822300</v>
      </c>
      <c r="H91" s="97" t="s">
        <v>123</v>
      </c>
      <c r="I91" s="97" t="s">
        <v>41</v>
      </c>
    </row>
    <row r="92" spans="1:9" ht="37.5" x14ac:dyDescent="0.25">
      <c r="A92" s="62" t="s">
        <v>208</v>
      </c>
      <c r="B92" s="62" t="s">
        <v>210</v>
      </c>
      <c r="C92" s="62"/>
      <c r="D92" s="111" t="s">
        <v>519</v>
      </c>
      <c r="F92" s="67">
        <v>164381</v>
      </c>
      <c r="H92" s="97" t="s">
        <v>123</v>
      </c>
      <c r="I92" s="97" t="s">
        <v>41</v>
      </c>
    </row>
    <row r="93" spans="1:9" ht="25" x14ac:dyDescent="0.25">
      <c r="A93" s="62" t="s">
        <v>479</v>
      </c>
      <c r="B93" s="62" t="s">
        <v>231</v>
      </c>
      <c r="C93" s="62"/>
      <c r="D93" s="111" t="s">
        <v>519</v>
      </c>
      <c r="F93" s="67">
        <v>50369</v>
      </c>
      <c r="H93" s="97" t="s">
        <v>123</v>
      </c>
      <c r="I93" s="97" t="s">
        <v>41</v>
      </c>
    </row>
    <row r="94" spans="1:9" ht="62.5" x14ac:dyDescent="0.25">
      <c r="A94" s="62" t="s">
        <v>270</v>
      </c>
      <c r="B94" s="62" t="s">
        <v>272</v>
      </c>
      <c r="C94" s="62"/>
      <c r="D94" s="111" t="s">
        <v>519</v>
      </c>
      <c r="F94" s="67">
        <v>508500</v>
      </c>
      <c r="H94" s="97" t="s">
        <v>81</v>
      </c>
      <c r="I94" s="97" t="s">
        <v>41</v>
      </c>
    </row>
    <row r="95" spans="1:9" ht="52" x14ac:dyDescent="0.25">
      <c r="A95" s="62" t="s">
        <v>296</v>
      </c>
      <c r="B95" s="76" t="s">
        <v>518</v>
      </c>
      <c r="C95" s="62"/>
      <c r="D95" s="111" t="s">
        <v>519</v>
      </c>
      <c r="F95" s="67">
        <v>161026</v>
      </c>
      <c r="H95" s="117" t="s">
        <v>522</v>
      </c>
      <c r="I95" s="97" t="s">
        <v>41</v>
      </c>
    </row>
    <row r="96" spans="1:9" ht="62.5" x14ac:dyDescent="0.25">
      <c r="A96" s="62" t="s">
        <v>414</v>
      </c>
      <c r="B96" s="62" t="s">
        <v>415</v>
      </c>
      <c r="C96" s="62"/>
      <c r="D96" s="111" t="s">
        <v>519</v>
      </c>
      <c r="F96" s="67">
        <v>0</v>
      </c>
      <c r="H96" s="97" t="s">
        <v>383</v>
      </c>
      <c r="I96" s="97" t="s">
        <v>41</v>
      </c>
    </row>
    <row r="97" spans="1:9" x14ac:dyDescent="0.25">
      <c r="A97" s="62" t="s">
        <v>423</v>
      </c>
      <c r="B97" s="62" t="s">
        <v>424</v>
      </c>
      <c r="C97" s="62"/>
      <c r="D97" s="111" t="s">
        <v>519</v>
      </c>
      <c r="F97" s="67">
        <v>93667.9908</v>
      </c>
      <c r="H97" s="97" t="s">
        <v>498</v>
      </c>
      <c r="I97" s="97" t="s">
        <v>41</v>
      </c>
    </row>
    <row r="98" spans="1:9" ht="37.5" x14ac:dyDescent="0.25">
      <c r="A98" s="62" t="s">
        <v>430</v>
      </c>
      <c r="B98" s="62" t="s">
        <v>431</v>
      </c>
      <c r="C98" s="62"/>
      <c r="D98" s="111" t="s">
        <v>519</v>
      </c>
      <c r="F98" s="67">
        <v>0</v>
      </c>
      <c r="H98" s="97" t="s">
        <v>341</v>
      </c>
      <c r="I98" s="97" t="s">
        <v>41</v>
      </c>
    </row>
    <row r="99" spans="1:9" ht="25" x14ac:dyDescent="0.25">
      <c r="A99" s="62" t="s">
        <v>434</v>
      </c>
      <c r="B99" s="62" t="s">
        <v>435</v>
      </c>
      <c r="D99" s="111" t="s">
        <v>519</v>
      </c>
      <c r="F99" s="67">
        <v>175000</v>
      </c>
      <c r="H99" s="97" t="s">
        <v>69</v>
      </c>
      <c r="I99" s="97" t="s">
        <v>41</v>
      </c>
    </row>
  </sheetData>
  <autoFilter ref="A1:U99" xr:uid="{00000000-0009-0000-0000-000002000000}"/>
  <phoneticPr fontId="12" type="noConversion"/>
  <dataValidations count="2">
    <dataValidation type="list" allowBlank="1" showInputMessage="1" showErrorMessage="1" sqref="E12 E31:E37 E16:E28 E2:E7" xr:uid="{00000000-0002-0000-0200-000000000000}">
      <formula1>AC$1:AC$9</formula1>
    </dataValidation>
    <dataValidation type="list" allowBlank="1" showInputMessage="1" showErrorMessage="1" sqref="I2:I99" xr:uid="{00000000-0002-0000-0200-000001000000}">
      <formula1>$AB$1:$AB$3</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13"/>
  <sheetViews>
    <sheetView topLeftCell="A38" workbookViewId="0">
      <selection activeCell="M54" sqref="M54"/>
    </sheetView>
  </sheetViews>
  <sheetFormatPr defaultRowHeight="12.5" x14ac:dyDescent="0.25"/>
  <cols>
    <col min="1" max="1" width="20.26953125" customWidth="1"/>
    <col min="2" max="2" width="26.453125" customWidth="1"/>
    <col min="7" max="7" width="10.1796875" bestFit="1" customWidth="1"/>
    <col min="9" max="9" width="10.1796875" bestFit="1" customWidth="1"/>
    <col min="10" max="10" width="11.81640625" bestFit="1" customWidth="1"/>
  </cols>
  <sheetData>
    <row r="1" spans="1:11" ht="13" x14ac:dyDescent="0.3">
      <c r="A1" s="80"/>
      <c r="B1" s="80"/>
      <c r="C1" s="81"/>
      <c r="D1" s="82"/>
      <c r="E1" s="82"/>
      <c r="F1" s="82" t="s">
        <v>480</v>
      </c>
      <c r="G1" s="83" t="s">
        <v>481</v>
      </c>
      <c r="H1" s="84" t="s">
        <v>482</v>
      </c>
      <c r="I1" s="84" t="s">
        <v>483</v>
      </c>
    </row>
    <row r="2" spans="1:11" ht="13" x14ac:dyDescent="0.3">
      <c r="A2" s="85"/>
      <c r="B2" s="85"/>
      <c r="C2" s="86"/>
      <c r="D2" s="87" t="s">
        <v>484</v>
      </c>
      <c r="E2" s="87" t="s">
        <v>485</v>
      </c>
      <c r="F2" s="87" t="s">
        <v>486</v>
      </c>
      <c r="G2" s="88" t="s">
        <v>487</v>
      </c>
      <c r="H2" s="89" t="s">
        <v>487</v>
      </c>
      <c r="I2" s="89" t="s">
        <v>488</v>
      </c>
    </row>
    <row r="3" spans="1:11" ht="13" x14ac:dyDescent="0.3">
      <c r="A3" s="85" t="s">
        <v>489</v>
      </c>
      <c r="B3" s="85" t="s">
        <v>490</v>
      </c>
      <c r="C3" s="86" t="s">
        <v>491</v>
      </c>
      <c r="D3" s="90">
        <v>100</v>
      </c>
      <c r="E3" s="91">
        <v>200</v>
      </c>
      <c r="F3" s="91">
        <v>300</v>
      </c>
      <c r="G3" s="92">
        <v>600</v>
      </c>
      <c r="H3" s="93">
        <v>800</v>
      </c>
      <c r="I3" s="93" t="s">
        <v>487</v>
      </c>
      <c r="J3" s="98" t="s">
        <v>493</v>
      </c>
      <c r="K3" s="98" t="s">
        <v>495</v>
      </c>
    </row>
    <row r="4" spans="1:11" ht="226.5" x14ac:dyDescent="0.25">
      <c r="A4" s="62" t="s">
        <v>451</v>
      </c>
      <c r="B4" s="62" t="s">
        <v>452</v>
      </c>
      <c r="C4" s="63" t="s">
        <v>453</v>
      </c>
      <c r="D4" s="64">
        <v>0</v>
      </c>
      <c r="E4" s="64">
        <v>0</v>
      </c>
      <c r="F4" s="64">
        <v>0</v>
      </c>
      <c r="G4" s="65">
        <v>721532</v>
      </c>
      <c r="H4" s="66">
        <v>0</v>
      </c>
      <c r="I4" s="67">
        <v>721532</v>
      </c>
      <c r="J4" s="94" t="s">
        <v>492</v>
      </c>
    </row>
    <row r="5" spans="1:11" ht="139" x14ac:dyDescent="0.25">
      <c r="A5" s="62" t="s">
        <v>454</v>
      </c>
      <c r="B5" s="62" t="s">
        <v>455</v>
      </c>
      <c r="C5" s="63" t="s">
        <v>453</v>
      </c>
      <c r="D5" s="64">
        <v>0</v>
      </c>
      <c r="E5" s="64">
        <v>0</v>
      </c>
      <c r="F5" s="64">
        <v>0</v>
      </c>
      <c r="G5" s="68">
        <v>0</v>
      </c>
      <c r="H5" s="67">
        <v>0</v>
      </c>
      <c r="I5" s="67">
        <v>0</v>
      </c>
      <c r="J5" s="94" t="s">
        <v>492</v>
      </c>
    </row>
    <row r="6" spans="1:11" ht="140" x14ac:dyDescent="0.25">
      <c r="A6" s="70" t="s">
        <v>456</v>
      </c>
      <c r="B6" s="70" t="s">
        <v>457</v>
      </c>
      <c r="C6" s="71" t="s">
        <v>453</v>
      </c>
      <c r="D6" s="64">
        <v>0</v>
      </c>
      <c r="E6" s="64">
        <v>0</v>
      </c>
      <c r="F6" s="64">
        <v>0</v>
      </c>
      <c r="G6" s="68">
        <v>0</v>
      </c>
      <c r="H6" s="67">
        <v>0</v>
      </c>
      <c r="I6" s="67">
        <v>0</v>
      </c>
      <c r="J6" s="94" t="s">
        <v>492</v>
      </c>
    </row>
    <row r="7" spans="1:11" ht="75" x14ac:dyDescent="0.25">
      <c r="A7" s="62" t="s">
        <v>459</v>
      </c>
      <c r="B7" s="62" t="s">
        <v>125</v>
      </c>
      <c r="C7" s="74" t="s">
        <v>453</v>
      </c>
      <c r="D7" s="64">
        <v>91046</v>
      </c>
      <c r="E7" s="64">
        <v>21971</v>
      </c>
      <c r="F7" s="64">
        <v>41439</v>
      </c>
      <c r="G7" s="73">
        <v>0</v>
      </c>
      <c r="H7" s="66">
        <v>188500</v>
      </c>
      <c r="I7" s="67">
        <v>357524</v>
      </c>
      <c r="J7" s="95" t="s">
        <v>123</v>
      </c>
      <c r="K7" s="99" t="s">
        <v>23</v>
      </c>
    </row>
    <row r="8" spans="1:11" ht="50" x14ac:dyDescent="0.25">
      <c r="A8" s="62" t="s">
        <v>128</v>
      </c>
      <c r="B8" s="62" t="s">
        <v>129</v>
      </c>
      <c r="C8" s="74" t="s">
        <v>453</v>
      </c>
      <c r="D8" s="64">
        <v>321408</v>
      </c>
      <c r="E8" s="64">
        <v>65623</v>
      </c>
      <c r="F8" s="64">
        <v>42218</v>
      </c>
      <c r="G8" s="73">
        <v>0</v>
      </c>
      <c r="H8" s="66">
        <v>0</v>
      </c>
      <c r="I8" s="67">
        <v>479375</v>
      </c>
      <c r="J8" s="95" t="s">
        <v>123</v>
      </c>
      <c r="K8" s="99" t="s">
        <v>23</v>
      </c>
    </row>
    <row r="9" spans="1:11" ht="62.5" x14ac:dyDescent="0.25">
      <c r="A9" s="62" t="s">
        <v>131</v>
      </c>
      <c r="B9" s="62" t="s">
        <v>132</v>
      </c>
      <c r="C9" s="74" t="s">
        <v>453</v>
      </c>
      <c r="D9" s="64">
        <v>224816</v>
      </c>
      <c r="E9" s="64">
        <v>51313</v>
      </c>
      <c r="F9" s="64">
        <v>127438</v>
      </c>
      <c r="G9" s="68">
        <v>50000</v>
      </c>
      <c r="H9" s="66">
        <v>2641</v>
      </c>
      <c r="I9" s="67">
        <v>492179</v>
      </c>
      <c r="J9" s="95" t="s">
        <v>123</v>
      </c>
      <c r="K9" s="99" t="s">
        <v>23</v>
      </c>
    </row>
    <row r="10" spans="1:11" ht="37.5" x14ac:dyDescent="0.25">
      <c r="A10" s="62" t="s">
        <v>140</v>
      </c>
      <c r="B10" s="62" t="s">
        <v>141</v>
      </c>
      <c r="C10" s="74" t="s">
        <v>453</v>
      </c>
      <c r="D10" s="73">
        <v>422458</v>
      </c>
      <c r="E10" s="73">
        <v>49463</v>
      </c>
      <c r="F10" s="73">
        <v>364570</v>
      </c>
      <c r="G10" s="73">
        <v>0</v>
      </c>
      <c r="H10" s="66">
        <v>40000</v>
      </c>
      <c r="I10" s="66">
        <v>944085</v>
      </c>
      <c r="J10" s="95" t="s">
        <v>123</v>
      </c>
      <c r="K10" s="99" t="s">
        <v>23</v>
      </c>
    </row>
    <row r="11" spans="1:11" ht="37.5" x14ac:dyDescent="0.25">
      <c r="A11" s="75" t="s">
        <v>146</v>
      </c>
      <c r="B11" s="75" t="s">
        <v>147</v>
      </c>
      <c r="C11" s="74" t="s">
        <v>453</v>
      </c>
      <c r="D11" s="73">
        <v>57785</v>
      </c>
      <c r="E11" s="73">
        <v>6019</v>
      </c>
      <c r="F11" s="73">
        <v>1989</v>
      </c>
      <c r="G11" s="73">
        <v>0</v>
      </c>
      <c r="H11" s="66">
        <v>2500</v>
      </c>
      <c r="I11" s="66">
        <v>77539</v>
      </c>
      <c r="J11" s="96" t="s">
        <v>123</v>
      </c>
      <c r="K11" s="100" t="s">
        <v>23</v>
      </c>
    </row>
    <row r="12" spans="1:11" ht="25" x14ac:dyDescent="0.25">
      <c r="A12" s="62" t="s">
        <v>152</v>
      </c>
      <c r="B12" s="62" t="s">
        <v>153</v>
      </c>
      <c r="C12" s="74" t="s">
        <v>460</v>
      </c>
      <c r="D12" s="64">
        <v>0</v>
      </c>
      <c r="E12" s="64">
        <v>0</v>
      </c>
      <c r="F12" s="64">
        <v>0</v>
      </c>
      <c r="G12" s="68">
        <v>0</v>
      </c>
      <c r="H12" s="67">
        <v>0</v>
      </c>
      <c r="I12" s="67">
        <v>0</v>
      </c>
      <c r="J12" s="95" t="s">
        <v>123</v>
      </c>
      <c r="K12" s="99" t="s">
        <v>23</v>
      </c>
    </row>
    <row r="13" spans="1:11" ht="25" x14ac:dyDescent="0.25">
      <c r="A13" s="62" t="s">
        <v>155</v>
      </c>
      <c r="B13" s="62" t="s">
        <v>155</v>
      </c>
      <c r="C13" s="74" t="s">
        <v>460</v>
      </c>
      <c r="D13" s="64">
        <v>0</v>
      </c>
      <c r="E13" s="64">
        <v>0</v>
      </c>
      <c r="F13" s="64">
        <v>0</v>
      </c>
      <c r="G13" s="68">
        <v>0</v>
      </c>
      <c r="H13" s="67">
        <v>0</v>
      </c>
      <c r="I13" s="67">
        <v>0</v>
      </c>
      <c r="J13" s="95" t="s">
        <v>123</v>
      </c>
      <c r="K13" s="99" t="s">
        <v>23</v>
      </c>
    </row>
    <row r="14" spans="1:11" ht="62.5" x14ac:dyDescent="0.25">
      <c r="A14" s="62" t="s">
        <v>156</v>
      </c>
      <c r="B14" s="62" t="s">
        <v>461</v>
      </c>
      <c r="C14" s="74" t="s">
        <v>453</v>
      </c>
      <c r="D14" s="64">
        <v>832416</v>
      </c>
      <c r="E14" s="64">
        <v>148963</v>
      </c>
      <c r="F14" s="64">
        <v>183447</v>
      </c>
      <c r="G14" s="68">
        <v>0</v>
      </c>
      <c r="H14" s="67">
        <v>0</v>
      </c>
      <c r="I14" s="67">
        <v>1298013</v>
      </c>
      <c r="J14" s="95" t="s">
        <v>123</v>
      </c>
      <c r="K14" s="99" t="s">
        <v>23</v>
      </c>
    </row>
    <row r="15" spans="1:11" ht="50" x14ac:dyDescent="0.25">
      <c r="A15" s="62" t="s">
        <v>159</v>
      </c>
      <c r="B15" s="62" t="s">
        <v>160</v>
      </c>
      <c r="C15" s="74" t="s">
        <v>460</v>
      </c>
      <c r="D15" s="64">
        <v>0</v>
      </c>
      <c r="E15" s="64">
        <v>0</v>
      </c>
      <c r="F15" s="64">
        <v>0</v>
      </c>
      <c r="G15" s="68">
        <v>0</v>
      </c>
      <c r="H15" s="67">
        <v>0</v>
      </c>
      <c r="I15" s="67">
        <v>0</v>
      </c>
      <c r="J15" s="95" t="s">
        <v>123</v>
      </c>
      <c r="K15" s="99" t="s">
        <v>23</v>
      </c>
    </row>
    <row r="16" spans="1:11" ht="25" x14ac:dyDescent="0.25">
      <c r="A16" s="62" t="s">
        <v>162</v>
      </c>
      <c r="B16" s="62" t="s">
        <v>163</v>
      </c>
      <c r="C16" s="74" t="s">
        <v>460</v>
      </c>
      <c r="D16" s="64">
        <v>0</v>
      </c>
      <c r="E16" s="64">
        <v>0</v>
      </c>
      <c r="F16" s="64">
        <v>0</v>
      </c>
      <c r="G16" s="68">
        <v>0</v>
      </c>
      <c r="H16" s="67">
        <v>0</v>
      </c>
      <c r="I16" s="67">
        <v>0</v>
      </c>
      <c r="J16" s="95" t="s">
        <v>123</v>
      </c>
      <c r="K16" s="99" t="s">
        <v>23</v>
      </c>
    </row>
    <row r="17" spans="1:11" ht="25" x14ac:dyDescent="0.25">
      <c r="A17" s="62" t="s">
        <v>165</v>
      </c>
      <c r="B17" s="62" t="s">
        <v>166</v>
      </c>
      <c r="C17" s="74" t="s">
        <v>460</v>
      </c>
      <c r="D17" s="64">
        <v>0</v>
      </c>
      <c r="E17" s="64">
        <v>0</v>
      </c>
      <c r="F17" s="64">
        <v>0</v>
      </c>
      <c r="G17" s="68">
        <v>0</v>
      </c>
      <c r="H17" s="67">
        <v>0</v>
      </c>
      <c r="I17" s="67">
        <v>0</v>
      </c>
      <c r="J17" s="95" t="s">
        <v>123</v>
      </c>
      <c r="K17" s="99" t="s">
        <v>23</v>
      </c>
    </row>
    <row r="18" spans="1:11" ht="25" x14ac:dyDescent="0.25">
      <c r="A18" s="62" t="s">
        <v>167</v>
      </c>
      <c r="B18" s="62" t="s">
        <v>168</v>
      </c>
      <c r="C18" s="74" t="s">
        <v>460</v>
      </c>
      <c r="D18" s="64">
        <v>0</v>
      </c>
      <c r="E18" s="64">
        <v>0</v>
      </c>
      <c r="F18" s="64">
        <v>0</v>
      </c>
      <c r="G18" s="68">
        <v>0</v>
      </c>
      <c r="H18" s="67">
        <v>0</v>
      </c>
      <c r="I18" s="67">
        <v>0</v>
      </c>
      <c r="J18" s="95" t="s">
        <v>123</v>
      </c>
      <c r="K18" s="99" t="s">
        <v>23</v>
      </c>
    </row>
    <row r="19" spans="1:11" ht="62.5" x14ac:dyDescent="0.25">
      <c r="A19" s="62" t="s">
        <v>170</v>
      </c>
      <c r="B19" s="62" t="s">
        <v>171</v>
      </c>
      <c r="C19" s="74" t="s">
        <v>460</v>
      </c>
      <c r="D19" s="64">
        <v>0</v>
      </c>
      <c r="E19" s="64">
        <v>0</v>
      </c>
      <c r="F19" s="64">
        <v>0</v>
      </c>
      <c r="G19" s="68">
        <v>0</v>
      </c>
      <c r="H19" s="67">
        <v>0</v>
      </c>
      <c r="I19" s="67">
        <v>0</v>
      </c>
      <c r="J19" s="95" t="s">
        <v>123</v>
      </c>
      <c r="K19" s="99" t="s">
        <v>23</v>
      </c>
    </row>
    <row r="20" spans="1:11" ht="37.5" x14ac:dyDescent="0.25">
      <c r="A20" s="62" t="s">
        <v>175</v>
      </c>
      <c r="B20" s="62" t="s">
        <v>176</v>
      </c>
      <c r="C20" s="74" t="s">
        <v>460</v>
      </c>
      <c r="D20" s="64">
        <v>0</v>
      </c>
      <c r="E20" s="64">
        <v>0</v>
      </c>
      <c r="F20" s="64">
        <v>0</v>
      </c>
      <c r="G20" s="68">
        <v>0</v>
      </c>
      <c r="H20" s="67">
        <v>0</v>
      </c>
      <c r="I20" s="67">
        <v>0</v>
      </c>
      <c r="J20" s="95" t="s">
        <v>123</v>
      </c>
      <c r="K20" s="99" t="s">
        <v>23</v>
      </c>
    </row>
    <row r="21" spans="1:11" ht="87.5" x14ac:dyDescent="0.25">
      <c r="A21" s="62" t="s">
        <v>178</v>
      </c>
      <c r="B21" s="62" t="s">
        <v>462</v>
      </c>
      <c r="C21" s="74" t="s">
        <v>453</v>
      </c>
      <c r="D21" s="73">
        <v>179765</v>
      </c>
      <c r="E21" s="73">
        <v>33738</v>
      </c>
      <c r="F21" s="73">
        <v>23971</v>
      </c>
      <c r="G21" s="73">
        <v>0</v>
      </c>
      <c r="H21" s="66">
        <v>2500</v>
      </c>
      <c r="I21" s="67">
        <v>268737</v>
      </c>
      <c r="J21" s="95" t="s">
        <v>123</v>
      </c>
      <c r="K21" s="99" t="s">
        <v>23</v>
      </c>
    </row>
    <row r="22" spans="1:11" ht="25" x14ac:dyDescent="0.25">
      <c r="A22" s="62" t="s">
        <v>181</v>
      </c>
      <c r="B22" s="62" t="s">
        <v>182</v>
      </c>
      <c r="C22" s="74" t="s">
        <v>460</v>
      </c>
      <c r="D22" s="64">
        <v>0</v>
      </c>
      <c r="E22" s="64">
        <v>0</v>
      </c>
      <c r="F22" s="64">
        <v>0</v>
      </c>
      <c r="G22" s="68">
        <v>0</v>
      </c>
      <c r="H22" s="66">
        <v>0</v>
      </c>
      <c r="I22" s="67">
        <v>0</v>
      </c>
      <c r="J22" s="95" t="s">
        <v>123</v>
      </c>
      <c r="K22" s="99" t="s">
        <v>23</v>
      </c>
    </row>
    <row r="23" spans="1:11" ht="25" x14ac:dyDescent="0.25">
      <c r="A23" s="62" t="s">
        <v>187</v>
      </c>
      <c r="B23" s="62" t="s">
        <v>188</v>
      </c>
      <c r="C23" s="74" t="s">
        <v>460</v>
      </c>
      <c r="D23" s="64">
        <v>0</v>
      </c>
      <c r="E23" s="64">
        <v>0</v>
      </c>
      <c r="F23" s="64">
        <v>0</v>
      </c>
      <c r="G23" s="68">
        <v>0</v>
      </c>
      <c r="H23" s="66">
        <v>0</v>
      </c>
      <c r="I23" s="67">
        <v>0</v>
      </c>
      <c r="J23" s="95" t="s">
        <v>123</v>
      </c>
      <c r="K23" s="99" t="s">
        <v>23</v>
      </c>
    </row>
    <row r="24" spans="1:11" ht="25" x14ac:dyDescent="0.25">
      <c r="A24" s="62" t="s">
        <v>196</v>
      </c>
      <c r="B24" s="62" t="s">
        <v>197</v>
      </c>
      <c r="C24" s="74" t="s">
        <v>460</v>
      </c>
      <c r="D24" s="64">
        <v>0</v>
      </c>
      <c r="E24" s="64">
        <v>0</v>
      </c>
      <c r="F24" s="64">
        <v>0</v>
      </c>
      <c r="G24" s="68">
        <v>0</v>
      </c>
      <c r="H24" s="66">
        <v>0</v>
      </c>
      <c r="I24" s="67">
        <v>0</v>
      </c>
      <c r="J24" s="95" t="s">
        <v>123</v>
      </c>
      <c r="K24" s="99" t="s">
        <v>23</v>
      </c>
    </row>
    <row r="25" spans="1:11" ht="25" x14ac:dyDescent="0.25">
      <c r="A25" s="62" t="s">
        <v>199</v>
      </c>
      <c r="B25" s="62" t="s">
        <v>200</v>
      </c>
      <c r="C25" s="74" t="s">
        <v>460</v>
      </c>
      <c r="D25" s="64">
        <v>0</v>
      </c>
      <c r="E25" s="64">
        <v>0</v>
      </c>
      <c r="F25" s="64">
        <v>0</v>
      </c>
      <c r="G25" s="68">
        <v>0</v>
      </c>
      <c r="H25" s="66">
        <v>0</v>
      </c>
      <c r="I25" s="67">
        <v>0</v>
      </c>
      <c r="J25" s="95" t="s">
        <v>123</v>
      </c>
      <c r="K25" s="99" t="s">
        <v>23</v>
      </c>
    </row>
    <row r="26" spans="1:11" ht="114" x14ac:dyDescent="0.25">
      <c r="A26" s="62" t="s">
        <v>204</v>
      </c>
      <c r="B26" s="62" t="s">
        <v>463</v>
      </c>
      <c r="C26" s="72" t="s">
        <v>458</v>
      </c>
      <c r="D26" s="64">
        <v>0</v>
      </c>
      <c r="E26" s="64">
        <v>0</v>
      </c>
      <c r="F26" s="64">
        <v>0</v>
      </c>
      <c r="G26" s="68">
        <v>86323</v>
      </c>
      <c r="H26" s="67">
        <v>0</v>
      </c>
      <c r="I26" s="67">
        <v>86323</v>
      </c>
      <c r="J26" s="95" t="s">
        <v>123</v>
      </c>
      <c r="K26" s="99" t="s">
        <v>23</v>
      </c>
    </row>
    <row r="27" spans="1:11" ht="115.5" x14ac:dyDescent="0.25">
      <c r="A27" s="62" t="s">
        <v>464</v>
      </c>
      <c r="B27" s="62" t="s">
        <v>465</v>
      </c>
      <c r="C27" s="72" t="s">
        <v>458</v>
      </c>
      <c r="D27" s="64">
        <v>0</v>
      </c>
      <c r="E27" s="64">
        <v>0</v>
      </c>
      <c r="F27" s="64">
        <v>0</v>
      </c>
      <c r="G27" s="68">
        <v>1178235</v>
      </c>
      <c r="H27" s="67">
        <v>0</v>
      </c>
      <c r="I27" s="67">
        <v>1178235</v>
      </c>
      <c r="J27" s="95" t="s">
        <v>123</v>
      </c>
      <c r="K27" s="99" t="s">
        <v>23</v>
      </c>
    </row>
    <row r="28" spans="1:11" ht="153" x14ac:dyDescent="0.25">
      <c r="A28" s="62" t="s">
        <v>211</v>
      </c>
      <c r="B28" s="62" t="s">
        <v>466</v>
      </c>
      <c r="C28" s="74" t="s">
        <v>453</v>
      </c>
      <c r="D28" s="73">
        <v>46800</v>
      </c>
      <c r="E28" s="73">
        <v>9261</v>
      </c>
      <c r="F28" s="73">
        <v>9608</v>
      </c>
      <c r="G28" s="73">
        <v>258910</v>
      </c>
      <c r="H28" s="66">
        <v>5300</v>
      </c>
      <c r="I28" s="66">
        <v>337319</v>
      </c>
      <c r="J28" s="95" t="s">
        <v>123</v>
      </c>
      <c r="K28" s="99" t="s">
        <v>23</v>
      </c>
    </row>
    <row r="29" spans="1:11" ht="50" x14ac:dyDescent="0.25">
      <c r="A29" s="62" t="s">
        <v>217</v>
      </c>
      <c r="B29" s="62" t="s">
        <v>467</v>
      </c>
      <c r="C29" s="74" t="s">
        <v>453</v>
      </c>
      <c r="D29" s="64">
        <v>381810</v>
      </c>
      <c r="E29" s="64">
        <v>61238</v>
      </c>
      <c r="F29" s="64">
        <v>77744</v>
      </c>
      <c r="G29" s="68">
        <v>0</v>
      </c>
      <c r="H29" s="67">
        <v>0</v>
      </c>
      <c r="I29" s="67">
        <v>581882</v>
      </c>
      <c r="J29" s="95" t="s">
        <v>123</v>
      </c>
      <c r="K29" s="99" t="s">
        <v>23</v>
      </c>
    </row>
    <row r="30" spans="1:11" ht="37.5" x14ac:dyDescent="0.25">
      <c r="A30" s="62" t="s">
        <v>468</v>
      </c>
      <c r="B30" s="62" t="s">
        <v>469</v>
      </c>
      <c r="C30" s="74" t="s">
        <v>453</v>
      </c>
      <c r="D30" s="64">
        <v>0</v>
      </c>
      <c r="E30" s="64">
        <v>33100</v>
      </c>
      <c r="F30" s="64">
        <v>993</v>
      </c>
      <c r="G30" s="68">
        <v>0</v>
      </c>
      <c r="H30" s="67">
        <v>0</v>
      </c>
      <c r="I30" s="67">
        <v>36893</v>
      </c>
      <c r="J30" s="95" t="s">
        <v>123</v>
      </c>
      <c r="K30" s="99" t="s">
        <v>23</v>
      </c>
    </row>
    <row r="31" spans="1:11" ht="50" x14ac:dyDescent="0.25">
      <c r="A31" s="62" t="s">
        <v>226</v>
      </c>
      <c r="B31" s="62" t="s">
        <v>227</v>
      </c>
      <c r="C31" s="74" t="s">
        <v>453</v>
      </c>
      <c r="D31" s="73">
        <v>0</v>
      </c>
      <c r="E31" s="73">
        <v>0</v>
      </c>
      <c r="F31" s="73">
        <v>160402</v>
      </c>
      <c r="G31" s="73">
        <v>0</v>
      </c>
      <c r="H31" s="66">
        <v>25061</v>
      </c>
      <c r="I31" s="67">
        <v>202188</v>
      </c>
      <c r="J31" s="95" t="s">
        <v>123</v>
      </c>
      <c r="K31" s="99" t="s">
        <v>23</v>
      </c>
    </row>
    <row r="32" spans="1:11" ht="25" x14ac:dyDescent="0.25">
      <c r="A32" s="62" t="s">
        <v>232</v>
      </c>
      <c r="B32" s="62" t="s">
        <v>233</v>
      </c>
      <c r="C32" s="74" t="s">
        <v>460</v>
      </c>
      <c r="D32" s="64">
        <v>200000</v>
      </c>
      <c r="E32" s="64">
        <v>0</v>
      </c>
      <c r="F32" s="64">
        <v>0</v>
      </c>
      <c r="G32" s="68">
        <v>0</v>
      </c>
      <c r="H32" s="66">
        <v>0</v>
      </c>
      <c r="I32" s="67">
        <v>200000</v>
      </c>
      <c r="J32" s="95" t="s">
        <v>123</v>
      </c>
      <c r="K32" s="99" t="s">
        <v>23</v>
      </c>
    </row>
    <row r="33" spans="1:11" ht="62.5" x14ac:dyDescent="0.25">
      <c r="A33" s="62" t="s">
        <v>134</v>
      </c>
      <c r="B33" s="62" t="s">
        <v>470</v>
      </c>
      <c r="C33" s="74" t="s">
        <v>453</v>
      </c>
      <c r="D33" s="73">
        <v>220243</v>
      </c>
      <c r="E33" s="73">
        <v>40884</v>
      </c>
      <c r="F33" s="73">
        <v>121883</v>
      </c>
      <c r="G33" s="73">
        <v>50000</v>
      </c>
      <c r="H33" s="73">
        <v>3550</v>
      </c>
      <c r="I33" s="67">
        <v>471799</v>
      </c>
      <c r="J33" s="95" t="s">
        <v>123</v>
      </c>
      <c r="K33" s="97" t="s">
        <v>494</v>
      </c>
    </row>
    <row r="34" spans="1:11" ht="37.5" x14ac:dyDescent="0.25">
      <c r="A34" s="62" t="s">
        <v>137</v>
      </c>
      <c r="B34" s="62" t="s">
        <v>471</v>
      </c>
      <c r="C34" s="74" t="s">
        <v>453</v>
      </c>
      <c r="D34" s="64">
        <v>178022</v>
      </c>
      <c r="E34" s="64">
        <v>6762</v>
      </c>
      <c r="F34" s="64">
        <v>5544</v>
      </c>
      <c r="G34" s="73">
        <v>0</v>
      </c>
      <c r="H34" s="68">
        <v>0</v>
      </c>
      <c r="I34" s="67">
        <v>218811</v>
      </c>
      <c r="J34" s="95" t="s">
        <v>123</v>
      </c>
      <c r="K34" s="97" t="s">
        <v>494</v>
      </c>
    </row>
    <row r="35" spans="1:11" ht="25" x14ac:dyDescent="0.25">
      <c r="A35" s="62" t="s">
        <v>149</v>
      </c>
      <c r="B35" s="62" t="s">
        <v>150</v>
      </c>
      <c r="C35" s="74" t="s">
        <v>453</v>
      </c>
      <c r="D35" s="64">
        <v>81465</v>
      </c>
      <c r="E35" s="64">
        <v>7666</v>
      </c>
      <c r="F35" s="64">
        <v>2674</v>
      </c>
      <c r="G35" s="73">
        <v>0</v>
      </c>
      <c r="H35" s="68">
        <v>0</v>
      </c>
      <c r="I35" s="67">
        <v>104839</v>
      </c>
      <c r="J35" s="95" t="s">
        <v>123</v>
      </c>
      <c r="K35" s="97" t="s">
        <v>494</v>
      </c>
    </row>
    <row r="36" spans="1:11" ht="37.5" x14ac:dyDescent="0.25">
      <c r="A36" s="62" t="s">
        <v>193</v>
      </c>
      <c r="B36" s="62" t="s">
        <v>472</v>
      </c>
      <c r="C36" s="74" t="s">
        <v>453</v>
      </c>
      <c r="D36" s="73">
        <v>243321</v>
      </c>
      <c r="E36" s="73">
        <v>50165</v>
      </c>
      <c r="F36" s="73">
        <v>32718</v>
      </c>
      <c r="G36" s="73">
        <v>0</v>
      </c>
      <c r="H36" s="73">
        <v>1000</v>
      </c>
      <c r="I36" s="67">
        <v>366135</v>
      </c>
      <c r="J36" s="95" t="s">
        <v>123</v>
      </c>
      <c r="K36" s="97" t="s">
        <v>494</v>
      </c>
    </row>
    <row r="37" spans="1:11" ht="50" x14ac:dyDescent="0.25">
      <c r="A37" s="62" t="s">
        <v>473</v>
      </c>
      <c r="B37" s="62" t="s">
        <v>474</v>
      </c>
      <c r="C37" s="74" t="s">
        <v>453</v>
      </c>
      <c r="D37" s="73">
        <v>25000</v>
      </c>
      <c r="E37" s="73">
        <v>0</v>
      </c>
      <c r="F37" s="73">
        <v>406652</v>
      </c>
      <c r="G37" s="73">
        <v>0</v>
      </c>
      <c r="H37" s="73">
        <v>11151</v>
      </c>
      <c r="I37" s="67">
        <v>487678</v>
      </c>
      <c r="J37" s="95" t="s">
        <v>123</v>
      </c>
      <c r="K37" s="97" t="s">
        <v>494</v>
      </c>
    </row>
    <row r="38" spans="1:11" ht="50" x14ac:dyDescent="0.25">
      <c r="A38" s="62" t="s">
        <v>475</v>
      </c>
      <c r="B38" s="62" t="s">
        <v>215</v>
      </c>
      <c r="C38" s="74" t="s">
        <v>453</v>
      </c>
      <c r="D38" s="64">
        <v>344796</v>
      </c>
      <c r="E38" s="64">
        <v>62874</v>
      </c>
      <c r="F38" s="64">
        <v>21883</v>
      </c>
      <c r="G38" s="73">
        <v>0</v>
      </c>
      <c r="H38" s="68">
        <v>0</v>
      </c>
      <c r="I38" s="67">
        <v>484721</v>
      </c>
      <c r="J38" s="95" t="s">
        <v>123</v>
      </c>
      <c r="K38" s="97" t="s">
        <v>494</v>
      </c>
    </row>
    <row r="39" spans="1:11" ht="50" x14ac:dyDescent="0.25">
      <c r="A39" s="62" t="s">
        <v>223</v>
      </c>
      <c r="B39" s="62" t="s">
        <v>476</v>
      </c>
      <c r="C39" s="74" t="s">
        <v>453</v>
      </c>
      <c r="D39" s="64">
        <v>59488</v>
      </c>
      <c r="E39" s="64">
        <v>16377</v>
      </c>
      <c r="F39" s="64">
        <v>2688</v>
      </c>
      <c r="G39" s="73">
        <v>0</v>
      </c>
      <c r="H39" s="68">
        <v>0</v>
      </c>
      <c r="I39" s="67">
        <v>88071</v>
      </c>
      <c r="J39" s="95" t="s">
        <v>123</v>
      </c>
      <c r="K39" s="97" t="s">
        <v>494</v>
      </c>
    </row>
    <row r="40" spans="1:11" ht="50" x14ac:dyDescent="0.25">
      <c r="A40" s="62" t="s">
        <v>235</v>
      </c>
      <c r="B40" s="62" t="s">
        <v>477</v>
      </c>
      <c r="C40" s="74" t="s">
        <v>453</v>
      </c>
      <c r="D40" s="73">
        <v>36200</v>
      </c>
      <c r="E40" s="73">
        <v>0</v>
      </c>
      <c r="F40" s="73">
        <v>5889</v>
      </c>
      <c r="G40" s="73">
        <v>0</v>
      </c>
      <c r="H40" s="73">
        <v>2500</v>
      </c>
      <c r="I40" s="67">
        <v>50381</v>
      </c>
      <c r="J40" s="95" t="s">
        <v>123</v>
      </c>
      <c r="K40" s="97" t="s">
        <v>494</v>
      </c>
    </row>
    <row r="41" spans="1:11" ht="25" x14ac:dyDescent="0.25">
      <c r="A41" s="62" t="s">
        <v>238</v>
      </c>
      <c r="B41" s="62" t="s">
        <v>478</v>
      </c>
      <c r="C41" s="74" t="s">
        <v>453</v>
      </c>
      <c r="D41" s="73">
        <v>169988</v>
      </c>
      <c r="E41" s="73">
        <v>28374</v>
      </c>
      <c r="F41" s="73">
        <v>16635</v>
      </c>
      <c r="G41" s="73">
        <v>0</v>
      </c>
      <c r="H41" s="73">
        <v>2500</v>
      </c>
      <c r="I41" s="66">
        <v>244696</v>
      </c>
      <c r="J41" s="95" t="s">
        <v>123</v>
      </c>
      <c r="K41" s="97" t="s">
        <v>494</v>
      </c>
    </row>
    <row r="42" spans="1:11" ht="50" x14ac:dyDescent="0.25">
      <c r="A42" s="62" t="s">
        <v>117</v>
      </c>
      <c r="B42" s="62" t="s">
        <v>119</v>
      </c>
      <c r="C42" s="74" t="s">
        <v>453</v>
      </c>
      <c r="D42" s="64">
        <v>42015</v>
      </c>
      <c r="E42" s="64">
        <v>19345</v>
      </c>
      <c r="F42" s="64">
        <v>13860</v>
      </c>
      <c r="G42" s="68">
        <v>0</v>
      </c>
      <c r="H42" s="68">
        <v>0</v>
      </c>
      <c r="I42" s="67">
        <v>81942</v>
      </c>
      <c r="J42" s="97" t="s">
        <v>123</v>
      </c>
      <c r="K42" s="97" t="s">
        <v>41</v>
      </c>
    </row>
    <row r="43" spans="1:11" ht="50" x14ac:dyDescent="0.25">
      <c r="A43" s="62" t="s">
        <v>184</v>
      </c>
      <c r="B43" s="62" t="s">
        <v>186</v>
      </c>
      <c r="C43" s="74" t="s">
        <v>453</v>
      </c>
      <c r="D43" s="73">
        <v>61702</v>
      </c>
      <c r="E43" s="73">
        <v>5291</v>
      </c>
      <c r="F43" s="73">
        <v>18196</v>
      </c>
      <c r="G43" s="73">
        <v>0</v>
      </c>
      <c r="H43" s="73">
        <v>24530</v>
      </c>
      <c r="I43" s="67">
        <v>119591</v>
      </c>
      <c r="J43" s="97" t="s">
        <v>123</v>
      </c>
      <c r="K43" s="97" t="s">
        <v>41</v>
      </c>
    </row>
    <row r="44" spans="1:11" ht="25" x14ac:dyDescent="0.25">
      <c r="A44" s="62" t="s">
        <v>190</v>
      </c>
      <c r="B44" s="62" t="s">
        <v>192</v>
      </c>
      <c r="C44" s="74" t="s">
        <v>453</v>
      </c>
      <c r="D44" s="73">
        <v>462158</v>
      </c>
      <c r="E44" s="73">
        <v>73704</v>
      </c>
      <c r="F44" s="73">
        <v>170492</v>
      </c>
      <c r="G44" s="73">
        <v>0</v>
      </c>
      <c r="H44" s="73">
        <v>42000</v>
      </c>
      <c r="I44" s="66">
        <v>822300</v>
      </c>
      <c r="J44" s="97" t="s">
        <v>123</v>
      </c>
      <c r="K44" s="97" t="s">
        <v>41</v>
      </c>
    </row>
    <row r="45" spans="1:11" ht="62.5" x14ac:dyDescent="0.25">
      <c r="A45" s="62" t="s">
        <v>208</v>
      </c>
      <c r="B45" s="62" t="s">
        <v>210</v>
      </c>
      <c r="C45" s="74" t="s">
        <v>453</v>
      </c>
      <c r="D45" s="73">
        <v>91793</v>
      </c>
      <c r="E45" s="73">
        <v>18206</v>
      </c>
      <c r="F45" s="73">
        <v>35235</v>
      </c>
      <c r="G45" s="73">
        <v>0</v>
      </c>
      <c r="H45" s="73">
        <v>4460</v>
      </c>
      <c r="I45" s="67">
        <v>164381</v>
      </c>
      <c r="J45" s="97" t="s">
        <v>123</v>
      </c>
      <c r="K45" s="97" t="s">
        <v>41</v>
      </c>
    </row>
    <row r="46" spans="1:11" ht="37.5" x14ac:dyDescent="0.25">
      <c r="A46" s="62" t="s">
        <v>479</v>
      </c>
      <c r="B46" s="62" t="s">
        <v>231</v>
      </c>
      <c r="C46" s="74" t="s">
        <v>453</v>
      </c>
      <c r="D46" s="64">
        <v>38435</v>
      </c>
      <c r="E46" s="64">
        <v>4496</v>
      </c>
      <c r="F46" s="64">
        <v>1288</v>
      </c>
      <c r="G46" s="68">
        <v>0</v>
      </c>
      <c r="H46" s="66">
        <v>0</v>
      </c>
      <c r="I46" s="67">
        <v>50369</v>
      </c>
      <c r="J46" s="97" t="s">
        <v>123</v>
      </c>
      <c r="K46" s="97" t="s">
        <v>41</v>
      </c>
    </row>
    <row r="47" spans="1:11" x14ac:dyDescent="0.25">
      <c r="A47" s="62"/>
      <c r="B47" s="62"/>
      <c r="C47" s="72"/>
      <c r="D47" s="64"/>
      <c r="E47" s="64"/>
      <c r="F47" s="64"/>
      <c r="G47" s="68"/>
      <c r="H47" s="64"/>
      <c r="I47" s="67"/>
    </row>
    <row r="48" spans="1:11" x14ac:dyDescent="0.25">
      <c r="A48" s="62"/>
      <c r="B48" s="62"/>
      <c r="C48" s="72"/>
      <c r="D48" s="64"/>
      <c r="E48" s="64"/>
      <c r="F48" s="64"/>
      <c r="G48" s="68"/>
      <c r="H48" s="68"/>
      <c r="I48" s="67"/>
    </row>
    <row r="49" spans="1:9" x14ac:dyDescent="0.25">
      <c r="A49" s="62"/>
      <c r="B49" s="62"/>
      <c r="C49" s="72"/>
      <c r="D49" s="64"/>
      <c r="E49" s="64"/>
      <c r="F49" s="64"/>
      <c r="G49" s="73"/>
      <c r="H49" s="66"/>
      <c r="I49" s="67"/>
    </row>
    <row r="50" spans="1:9" x14ac:dyDescent="0.25">
      <c r="A50" s="62"/>
      <c r="B50" s="62"/>
      <c r="C50" s="72"/>
      <c r="D50" s="64"/>
      <c r="E50" s="64"/>
      <c r="F50" s="64"/>
      <c r="G50" s="68"/>
      <c r="H50" s="68"/>
      <c r="I50" s="67"/>
    </row>
    <row r="51" spans="1:9" x14ac:dyDescent="0.25">
      <c r="A51" s="62"/>
      <c r="B51" s="62"/>
      <c r="C51" s="72"/>
      <c r="D51" s="64"/>
      <c r="E51" s="64"/>
      <c r="F51" s="64"/>
      <c r="G51" s="68"/>
      <c r="H51" s="68"/>
      <c r="I51" s="67"/>
    </row>
    <row r="52" spans="1:9" x14ac:dyDescent="0.25">
      <c r="A52" s="62"/>
      <c r="B52" s="62"/>
      <c r="C52" s="72"/>
      <c r="D52" s="64"/>
      <c r="E52" s="64"/>
      <c r="F52" s="64"/>
      <c r="G52" s="68"/>
      <c r="H52" s="68"/>
      <c r="I52" s="67"/>
    </row>
    <row r="53" spans="1:9" x14ac:dyDescent="0.25">
      <c r="A53" s="62"/>
      <c r="B53" s="62"/>
      <c r="C53" s="72"/>
      <c r="D53" s="64"/>
      <c r="E53" s="64"/>
      <c r="F53" s="64"/>
      <c r="G53" s="68"/>
      <c r="H53" s="68"/>
      <c r="I53" s="67"/>
    </row>
    <row r="54" spans="1:9" x14ac:dyDescent="0.25">
      <c r="A54" s="62"/>
      <c r="B54" s="62"/>
      <c r="C54" s="72"/>
      <c r="D54" s="64"/>
      <c r="E54" s="64"/>
      <c r="F54" s="64"/>
      <c r="G54" s="68"/>
      <c r="H54" s="68"/>
      <c r="I54" s="67"/>
    </row>
    <row r="55" spans="1:9" x14ac:dyDescent="0.25">
      <c r="A55" s="62"/>
      <c r="B55" s="62"/>
      <c r="C55" s="72"/>
      <c r="D55" s="64"/>
      <c r="E55" s="64"/>
      <c r="F55" s="64"/>
      <c r="G55" s="73"/>
      <c r="H55" s="64"/>
      <c r="I55" s="67"/>
    </row>
    <row r="56" spans="1:9" x14ac:dyDescent="0.25">
      <c r="A56" s="62"/>
      <c r="B56" s="62"/>
      <c r="C56" s="72"/>
      <c r="D56" s="64"/>
      <c r="E56" s="64"/>
      <c r="F56" s="64"/>
      <c r="G56" s="73"/>
      <c r="H56" s="64"/>
      <c r="I56" s="67"/>
    </row>
    <row r="57" spans="1:9" x14ac:dyDescent="0.25">
      <c r="A57" s="62"/>
      <c r="B57" s="62"/>
      <c r="C57" s="72"/>
      <c r="D57" s="64"/>
      <c r="E57" s="64"/>
      <c r="F57" s="64"/>
      <c r="G57" s="73"/>
      <c r="H57" s="64"/>
      <c r="I57" s="67"/>
    </row>
    <row r="58" spans="1:9" x14ac:dyDescent="0.25">
      <c r="A58" s="62"/>
      <c r="B58" s="62"/>
      <c r="C58" s="72"/>
      <c r="D58" s="64"/>
      <c r="E58" s="64"/>
      <c r="F58" s="64"/>
      <c r="G58" s="73"/>
      <c r="H58" s="64"/>
      <c r="I58" s="67"/>
    </row>
    <row r="59" spans="1:9" x14ac:dyDescent="0.25">
      <c r="A59" s="62"/>
      <c r="B59" s="62"/>
      <c r="C59" s="72"/>
      <c r="D59" s="64"/>
      <c r="E59" s="64"/>
      <c r="F59" s="64"/>
      <c r="G59" s="73"/>
      <c r="H59" s="64"/>
      <c r="I59" s="67"/>
    </row>
    <row r="60" spans="1:9" x14ac:dyDescent="0.25">
      <c r="A60" s="62"/>
      <c r="B60" s="62"/>
      <c r="C60" s="72"/>
      <c r="D60" s="64"/>
      <c r="E60" s="64"/>
      <c r="F60" s="64"/>
      <c r="G60" s="68"/>
      <c r="H60" s="68"/>
      <c r="I60" s="67"/>
    </row>
    <row r="61" spans="1:9" x14ac:dyDescent="0.25">
      <c r="A61" s="62"/>
      <c r="B61" s="62"/>
      <c r="C61" s="72"/>
      <c r="D61" s="64"/>
      <c r="E61" s="64"/>
      <c r="F61" s="64"/>
      <c r="G61" s="68"/>
      <c r="H61" s="68"/>
      <c r="I61" s="67"/>
    </row>
    <row r="62" spans="1:9" x14ac:dyDescent="0.25">
      <c r="A62" s="62"/>
      <c r="B62" s="62"/>
      <c r="C62" s="72"/>
      <c r="D62" s="64"/>
      <c r="E62" s="64"/>
      <c r="F62" s="64"/>
      <c r="G62" s="68"/>
      <c r="H62" s="68"/>
      <c r="I62" s="67"/>
    </row>
    <row r="63" spans="1:9" x14ac:dyDescent="0.25">
      <c r="A63" s="62"/>
      <c r="B63" s="62"/>
      <c r="C63" s="72"/>
      <c r="D63" s="73"/>
      <c r="E63" s="73"/>
      <c r="F63" s="73"/>
      <c r="G63" s="73"/>
      <c r="H63" s="68"/>
      <c r="I63" s="67"/>
    </row>
    <row r="64" spans="1:9" x14ac:dyDescent="0.25">
      <c r="A64" s="62"/>
      <c r="B64" s="62"/>
      <c r="C64" s="72"/>
      <c r="D64" s="64"/>
      <c r="E64" s="64"/>
      <c r="F64" s="64"/>
      <c r="G64" s="73"/>
      <c r="H64" s="64"/>
      <c r="I64" s="67"/>
    </row>
    <row r="65" spans="1:9" x14ac:dyDescent="0.25">
      <c r="A65" s="62"/>
      <c r="B65" s="62"/>
      <c r="C65" s="72"/>
      <c r="D65" s="64"/>
      <c r="E65" s="64"/>
      <c r="F65" s="64"/>
      <c r="G65" s="73"/>
      <c r="H65" s="64"/>
      <c r="I65" s="67"/>
    </row>
    <row r="66" spans="1:9" x14ac:dyDescent="0.25">
      <c r="A66" s="62"/>
      <c r="B66" s="62"/>
      <c r="C66" s="72"/>
      <c r="D66" s="64"/>
      <c r="E66" s="64"/>
      <c r="F66" s="64"/>
      <c r="G66" s="73"/>
      <c r="H66" s="64"/>
      <c r="I66" s="67"/>
    </row>
    <row r="67" spans="1:9" x14ac:dyDescent="0.25">
      <c r="A67" s="62"/>
      <c r="B67" s="62"/>
      <c r="C67" s="72"/>
      <c r="D67" s="64"/>
      <c r="E67" s="64"/>
      <c r="F67" s="64"/>
      <c r="G67" s="73"/>
      <c r="H67" s="64"/>
      <c r="I67" s="67"/>
    </row>
    <row r="68" spans="1:9" x14ac:dyDescent="0.25">
      <c r="A68" s="62"/>
      <c r="B68" s="62"/>
      <c r="C68" s="72"/>
      <c r="D68" s="64"/>
      <c r="E68" s="64"/>
      <c r="F68" s="64"/>
      <c r="G68" s="68"/>
      <c r="H68" s="73"/>
      <c r="I68" s="67"/>
    </row>
    <row r="69" spans="1:9" x14ac:dyDescent="0.25">
      <c r="A69" s="62"/>
      <c r="B69" s="62"/>
      <c r="C69" s="74"/>
      <c r="D69" s="73"/>
      <c r="E69" s="73"/>
      <c r="F69" s="73"/>
      <c r="G69" s="73"/>
      <c r="H69" s="73"/>
      <c r="I69" s="67"/>
    </row>
    <row r="70" spans="1:9" x14ac:dyDescent="0.25">
      <c r="A70" s="62"/>
      <c r="B70" s="62"/>
      <c r="C70" s="74"/>
      <c r="D70" s="64"/>
      <c r="E70" s="64"/>
      <c r="F70" s="64"/>
      <c r="G70" s="73"/>
      <c r="H70" s="68"/>
      <c r="I70" s="67"/>
    </row>
    <row r="71" spans="1:9" x14ac:dyDescent="0.25">
      <c r="A71" s="62"/>
      <c r="B71" s="62"/>
      <c r="C71" s="74"/>
      <c r="D71" s="64"/>
      <c r="E71" s="64"/>
      <c r="F71" s="64"/>
      <c r="G71" s="73"/>
      <c r="H71" s="68"/>
      <c r="I71" s="67"/>
    </row>
    <row r="72" spans="1:9" x14ac:dyDescent="0.25">
      <c r="A72" s="62"/>
      <c r="B72" s="62"/>
      <c r="C72" s="74"/>
      <c r="D72" s="73"/>
      <c r="E72" s="73"/>
      <c r="F72" s="73"/>
      <c r="G72" s="73"/>
      <c r="H72" s="73"/>
      <c r="I72" s="67"/>
    </row>
    <row r="73" spans="1:9" x14ac:dyDescent="0.25">
      <c r="A73" s="62"/>
      <c r="B73" s="62"/>
      <c r="C73" s="74"/>
      <c r="D73" s="73"/>
      <c r="E73" s="73"/>
      <c r="F73" s="73"/>
      <c r="G73" s="73"/>
      <c r="H73" s="73"/>
      <c r="I73" s="67"/>
    </row>
    <row r="74" spans="1:9" x14ac:dyDescent="0.25">
      <c r="A74" s="62"/>
      <c r="B74" s="62"/>
      <c r="C74" s="74"/>
      <c r="D74" s="64"/>
      <c r="E74" s="64"/>
      <c r="F74" s="64"/>
      <c r="G74" s="73"/>
      <c r="H74" s="68"/>
      <c r="I74" s="67"/>
    </row>
    <row r="75" spans="1:9" x14ac:dyDescent="0.25">
      <c r="A75" s="62"/>
      <c r="B75" s="62"/>
      <c r="C75" s="74"/>
      <c r="D75" s="64"/>
      <c r="E75" s="64"/>
      <c r="F75" s="64"/>
      <c r="G75" s="73"/>
      <c r="H75" s="68"/>
      <c r="I75" s="67"/>
    </row>
    <row r="76" spans="1:9" x14ac:dyDescent="0.25">
      <c r="A76" s="62"/>
      <c r="B76" s="62"/>
      <c r="C76" s="74"/>
      <c r="D76" s="73"/>
      <c r="E76" s="73"/>
      <c r="F76" s="73"/>
      <c r="G76" s="73"/>
      <c r="H76" s="73"/>
      <c r="I76" s="67"/>
    </row>
    <row r="77" spans="1:9" x14ac:dyDescent="0.25">
      <c r="A77" s="62"/>
      <c r="B77" s="62"/>
      <c r="C77" s="74"/>
      <c r="D77" s="73"/>
      <c r="E77" s="73"/>
      <c r="F77" s="73"/>
      <c r="G77" s="73"/>
      <c r="H77" s="73"/>
      <c r="I77" s="66"/>
    </row>
    <row r="78" spans="1:9" x14ac:dyDescent="0.25">
      <c r="A78" s="62"/>
      <c r="B78" s="62"/>
      <c r="C78" s="72"/>
      <c r="D78" s="64"/>
      <c r="E78" s="64"/>
      <c r="F78" s="64"/>
      <c r="G78" s="68"/>
      <c r="H78" s="68"/>
      <c r="I78" s="67"/>
    </row>
    <row r="79" spans="1:9" x14ac:dyDescent="0.25">
      <c r="A79" s="62"/>
      <c r="B79" s="62"/>
      <c r="C79" s="72"/>
      <c r="D79" s="64"/>
      <c r="E79" s="64"/>
      <c r="F79" s="64"/>
      <c r="G79" s="73"/>
      <c r="H79" s="64"/>
      <c r="I79" s="67"/>
    </row>
    <row r="80" spans="1:9" x14ac:dyDescent="0.25">
      <c r="A80" s="62"/>
      <c r="B80" s="62"/>
      <c r="C80" s="72"/>
      <c r="D80" s="64"/>
      <c r="E80" s="64"/>
      <c r="F80" s="64"/>
      <c r="G80" s="73"/>
      <c r="H80" s="64"/>
      <c r="I80" s="67"/>
    </row>
    <row r="81" spans="1:9" x14ac:dyDescent="0.25">
      <c r="A81" s="62"/>
      <c r="B81" s="62"/>
      <c r="C81" s="72"/>
      <c r="D81" s="64"/>
      <c r="E81" s="64"/>
      <c r="F81" s="64"/>
      <c r="G81" s="73"/>
      <c r="H81" s="64"/>
      <c r="I81" s="67"/>
    </row>
    <row r="82" spans="1:9" x14ac:dyDescent="0.25">
      <c r="A82" s="62"/>
      <c r="B82" s="62"/>
      <c r="C82" s="72"/>
      <c r="D82" s="64"/>
      <c r="E82" s="64"/>
      <c r="F82" s="64"/>
      <c r="G82" s="73"/>
      <c r="H82" s="64"/>
      <c r="I82" s="67"/>
    </row>
    <row r="83" spans="1:9" x14ac:dyDescent="0.25">
      <c r="A83" s="62"/>
      <c r="B83" s="62"/>
      <c r="C83" s="72"/>
      <c r="D83" s="64"/>
      <c r="E83" s="64"/>
      <c r="F83" s="64"/>
      <c r="G83" s="73"/>
      <c r="H83" s="64"/>
      <c r="I83" s="67"/>
    </row>
    <row r="84" spans="1:9" x14ac:dyDescent="0.25">
      <c r="A84" s="62"/>
      <c r="B84" s="62"/>
      <c r="C84" s="72"/>
      <c r="D84" s="64"/>
      <c r="E84" s="64"/>
      <c r="F84" s="64"/>
      <c r="G84" s="68"/>
      <c r="H84" s="68"/>
      <c r="I84" s="67"/>
    </row>
    <row r="85" spans="1:9" x14ac:dyDescent="0.25">
      <c r="A85" s="62"/>
      <c r="B85" s="62"/>
      <c r="C85" s="72"/>
      <c r="D85" s="64"/>
      <c r="E85" s="64"/>
      <c r="F85" s="64"/>
      <c r="G85" s="68"/>
      <c r="H85" s="68"/>
      <c r="I85" s="67"/>
    </row>
    <row r="86" spans="1:9" x14ac:dyDescent="0.25">
      <c r="A86" s="62"/>
      <c r="B86" s="62"/>
      <c r="C86" s="72"/>
      <c r="D86" s="64"/>
      <c r="E86" s="64"/>
      <c r="F86" s="64"/>
      <c r="G86" s="68"/>
      <c r="H86" s="68"/>
      <c r="I86" s="67"/>
    </row>
    <row r="87" spans="1:9" x14ac:dyDescent="0.25">
      <c r="A87" s="62"/>
      <c r="B87" s="62"/>
      <c r="C87" s="72"/>
      <c r="D87" s="64"/>
      <c r="E87" s="64"/>
      <c r="F87" s="64"/>
      <c r="G87" s="68"/>
      <c r="H87" s="68"/>
      <c r="I87" s="67"/>
    </row>
    <row r="88" spans="1:9" x14ac:dyDescent="0.25">
      <c r="A88" s="62"/>
      <c r="B88" s="62"/>
      <c r="C88" s="72"/>
      <c r="D88" s="64"/>
      <c r="E88" s="64"/>
      <c r="F88" s="64"/>
      <c r="G88" s="68"/>
      <c r="H88" s="68"/>
      <c r="I88" s="67"/>
    </row>
    <row r="89" spans="1:9" x14ac:dyDescent="0.25">
      <c r="A89" s="62"/>
      <c r="B89" s="62"/>
      <c r="C89" s="72"/>
      <c r="D89" s="64"/>
      <c r="E89" s="64"/>
      <c r="F89" s="64"/>
      <c r="G89" s="68"/>
      <c r="H89" s="68"/>
      <c r="I89" s="67"/>
    </row>
    <row r="90" spans="1:9" x14ac:dyDescent="0.25">
      <c r="A90" s="62"/>
      <c r="B90" s="62"/>
      <c r="C90" s="72"/>
      <c r="D90" s="64"/>
      <c r="E90" s="64"/>
      <c r="F90" s="64"/>
      <c r="G90" s="68"/>
      <c r="H90" s="68"/>
      <c r="I90" s="67"/>
    </row>
    <row r="91" spans="1:9" x14ac:dyDescent="0.25">
      <c r="A91" s="62"/>
      <c r="B91" s="62"/>
      <c r="C91" s="72"/>
      <c r="D91" s="64"/>
      <c r="E91" s="64"/>
      <c r="F91" s="64"/>
      <c r="G91" s="68"/>
      <c r="H91" s="68"/>
      <c r="I91" s="67"/>
    </row>
    <row r="92" spans="1:9" x14ac:dyDescent="0.25">
      <c r="A92" s="62"/>
      <c r="B92" s="62"/>
      <c r="C92" s="72"/>
      <c r="D92" s="64"/>
      <c r="E92" s="64"/>
      <c r="F92" s="64"/>
      <c r="G92" s="68"/>
      <c r="H92" s="68"/>
      <c r="I92" s="67"/>
    </row>
    <row r="93" spans="1:9" x14ac:dyDescent="0.25">
      <c r="A93" s="62"/>
      <c r="B93" s="62"/>
      <c r="C93" s="72"/>
      <c r="D93" s="64"/>
      <c r="E93" s="64"/>
      <c r="F93" s="64"/>
      <c r="G93" s="68"/>
      <c r="H93" s="68"/>
      <c r="I93" s="67"/>
    </row>
    <row r="94" spans="1:9" x14ac:dyDescent="0.25">
      <c r="A94" s="75"/>
      <c r="B94" s="75"/>
      <c r="C94" s="72"/>
      <c r="D94" s="64"/>
      <c r="E94" s="64"/>
      <c r="F94" s="64"/>
      <c r="G94" s="68"/>
      <c r="H94" s="68"/>
      <c r="I94" s="67"/>
    </row>
    <row r="95" spans="1:9" x14ac:dyDescent="0.25">
      <c r="A95" s="75"/>
      <c r="B95" s="75"/>
      <c r="C95" s="72"/>
      <c r="D95" s="64"/>
      <c r="E95" s="64"/>
      <c r="F95" s="64"/>
      <c r="G95" s="68"/>
      <c r="H95" s="68"/>
      <c r="I95" s="67"/>
    </row>
    <row r="96" spans="1:9" x14ac:dyDescent="0.25">
      <c r="A96" s="75"/>
      <c r="B96" s="75"/>
      <c r="C96" s="72"/>
      <c r="D96" s="64"/>
      <c r="E96" s="64"/>
      <c r="F96" s="64"/>
      <c r="G96" s="68"/>
      <c r="H96" s="68"/>
      <c r="I96" s="67"/>
    </row>
    <row r="97" spans="1:9" x14ac:dyDescent="0.25">
      <c r="A97" s="62"/>
      <c r="B97" s="62"/>
      <c r="C97" s="72"/>
      <c r="D97" s="64"/>
      <c r="E97" s="64"/>
      <c r="F97" s="64"/>
      <c r="G97" s="68"/>
      <c r="H97" s="68"/>
      <c r="I97" s="67"/>
    </row>
    <row r="98" spans="1:9" x14ac:dyDescent="0.25">
      <c r="A98" s="62"/>
      <c r="B98" s="62"/>
      <c r="C98" s="72"/>
      <c r="D98" s="64"/>
      <c r="E98" s="64"/>
      <c r="F98" s="64"/>
      <c r="G98" s="68"/>
      <c r="H98" s="68"/>
      <c r="I98" s="67"/>
    </row>
    <row r="99" spans="1:9" x14ac:dyDescent="0.25">
      <c r="A99" s="62"/>
      <c r="B99" s="62"/>
      <c r="C99" s="72"/>
      <c r="D99" s="64"/>
      <c r="E99" s="64"/>
      <c r="F99" s="64"/>
      <c r="G99" s="68"/>
      <c r="H99" s="68"/>
      <c r="I99" s="67"/>
    </row>
    <row r="100" spans="1:9" x14ac:dyDescent="0.25">
      <c r="A100" s="62"/>
      <c r="B100" s="62"/>
      <c r="C100" s="72"/>
      <c r="D100" s="64"/>
      <c r="E100" s="64"/>
      <c r="F100" s="64"/>
      <c r="G100" s="68"/>
      <c r="H100" s="68"/>
      <c r="I100" s="67"/>
    </row>
    <row r="101" spans="1:9" x14ac:dyDescent="0.25">
      <c r="A101" s="62"/>
      <c r="B101" s="62"/>
      <c r="C101" s="74"/>
      <c r="D101" s="64"/>
      <c r="E101" s="64"/>
      <c r="F101" s="64"/>
      <c r="G101" s="68"/>
      <c r="H101" s="68"/>
      <c r="I101" s="67"/>
    </row>
    <row r="102" spans="1:9" x14ac:dyDescent="0.25">
      <c r="A102" s="62"/>
      <c r="B102" s="62"/>
      <c r="C102" s="74"/>
      <c r="D102" s="73"/>
      <c r="E102" s="73"/>
      <c r="F102" s="73"/>
      <c r="G102" s="73"/>
      <c r="H102" s="73"/>
      <c r="I102" s="67"/>
    </row>
    <row r="103" spans="1:9" x14ac:dyDescent="0.25">
      <c r="A103" s="62"/>
      <c r="B103" s="62"/>
      <c r="C103" s="74"/>
      <c r="D103" s="73"/>
      <c r="E103" s="73"/>
      <c r="F103" s="73"/>
      <c r="G103" s="73"/>
      <c r="H103" s="73"/>
      <c r="I103" s="66"/>
    </row>
    <row r="104" spans="1:9" x14ac:dyDescent="0.25">
      <c r="A104" s="62"/>
      <c r="B104" s="62"/>
      <c r="C104" s="74"/>
      <c r="D104" s="73"/>
      <c r="E104" s="73"/>
      <c r="F104" s="73"/>
      <c r="G104" s="73"/>
      <c r="H104" s="73"/>
      <c r="I104" s="67"/>
    </row>
    <row r="105" spans="1:9" x14ac:dyDescent="0.25">
      <c r="A105" s="62"/>
      <c r="B105" s="62"/>
      <c r="C105" s="74"/>
      <c r="D105" s="64"/>
      <c r="E105" s="64"/>
      <c r="F105" s="64"/>
      <c r="G105" s="68"/>
      <c r="H105" s="66"/>
      <c r="I105" s="67"/>
    </row>
    <row r="106" spans="1:9" x14ac:dyDescent="0.25">
      <c r="A106" s="62"/>
      <c r="B106" s="62"/>
      <c r="C106" s="69"/>
      <c r="D106" s="64"/>
      <c r="E106" s="64"/>
      <c r="F106" s="64"/>
      <c r="G106" s="68"/>
      <c r="H106" s="68"/>
      <c r="I106" s="67"/>
    </row>
    <row r="107" spans="1:9" ht="13" x14ac:dyDescent="0.25">
      <c r="A107" s="62"/>
      <c r="B107" s="76"/>
      <c r="C107" s="69"/>
      <c r="D107" s="73"/>
      <c r="E107" s="73"/>
      <c r="F107" s="68"/>
      <c r="G107" s="68"/>
      <c r="H107" s="67"/>
      <c r="I107" s="67"/>
    </row>
    <row r="108" spans="1:9" x14ac:dyDescent="0.25">
      <c r="A108" s="62"/>
      <c r="B108" s="62"/>
      <c r="C108" s="69"/>
      <c r="D108" s="64"/>
      <c r="E108" s="64"/>
      <c r="F108" s="64"/>
      <c r="G108" s="68"/>
      <c r="H108" s="68"/>
      <c r="I108" s="67"/>
    </row>
    <row r="109" spans="1:9" x14ac:dyDescent="0.25">
      <c r="A109" s="62"/>
      <c r="B109" s="62"/>
      <c r="C109" s="77"/>
      <c r="D109" s="64"/>
      <c r="E109" s="64"/>
      <c r="F109" s="64"/>
      <c r="G109" s="73"/>
      <c r="H109" s="66"/>
      <c r="I109" s="67"/>
    </row>
    <row r="110" spans="1:9" x14ac:dyDescent="0.25">
      <c r="A110" s="62"/>
      <c r="B110" s="62"/>
      <c r="C110" s="69"/>
      <c r="D110" s="64"/>
      <c r="E110" s="64"/>
      <c r="F110" s="64"/>
      <c r="G110" s="68"/>
      <c r="H110" s="68"/>
      <c r="I110" s="67"/>
    </row>
    <row r="111" spans="1:9" x14ac:dyDescent="0.25">
      <c r="A111" s="62"/>
      <c r="B111" s="62"/>
      <c r="C111" s="77"/>
      <c r="D111" s="64"/>
      <c r="E111" s="64"/>
      <c r="F111" s="64"/>
      <c r="G111" s="68"/>
      <c r="H111" s="68"/>
      <c r="I111" s="67"/>
    </row>
    <row r="112" spans="1:9" ht="13.5" thickBot="1" x14ac:dyDescent="0.3">
      <c r="A112" s="78"/>
      <c r="B112" s="75"/>
      <c r="C112" s="72"/>
      <c r="D112" s="73"/>
      <c r="E112" s="73"/>
      <c r="F112" s="73"/>
      <c r="G112" s="68"/>
      <c r="H112" s="67"/>
      <c r="I112" s="79"/>
    </row>
    <row r="113" ht="13" thickTop="1" x14ac:dyDescent="0.25"/>
  </sheetData>
  <dataValidations count="1">
    <dataValidation type="list" allowBlank="1" showInputMessage="1" showErrorMessage="1" sqref="K7:K46" xr:uid="{00000000-0002-0000-0300-000000000000}">
      <formula1>$AD$1:$AD$3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270E1B08A4694BB1B44353A6CB107E" ma:contentTypeVersion="19" ma:contentTypeDescription="Create a new document." ma:contentTypeScope="" ma:versionID="e3fce79f6e34355ab8cc61e259a97da1">
  <xsd:schema xmlns:xsd="http://www.w3.org/2001/XMLSchema" xmlns:xs="http://www.w3.org/2001/XMLSchema" xmlns:p="http://schemas.microsoft.com/office/2006/metadata/properties" xmlns:ns2="153600e6-c479-4f1c-96a7-e73ec956439d" xmlns:ns3="ef9c9516-1e46-455b-a8b0-82ba9c616c58" targetNamespace="http://schemas.microsoft.com/office/2006/metadata/properties" ma:root="true" ma:fieldsID="ee4c83a49521f5eb6b874aaf8f1452fc" ns2:_="" ns3:_="">
    <xsd:import namespace="153600e6-c479-4f1c-96a7-e73ec956439d"/>
    <xsd:import namespace="ef9c9516-1e46-455b-a8b0-82ba9c616c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600e6-c479-4f1c-96a7-e73ec9564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fdbf69-eb56-44ce-81fc-1e4d5a9fd8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9c9516-1e46-455b-a8b0-82ba9c616c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544f2f9-3a74-496b-bfe6-8106df7d64b3}" ma:internalName="TaxCatchAll" ma:showField="CatchAllData" ma:web="ef9c9516-1e46-455b-a8b0-82ba9c616c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f9c9516-1e46-455b-a8b0-82ba9c616c58" xsi:nil="true"/>
    <lcf76f155ced4ddcb4097134ff3c332f xmlns="153600e6-c479-4f1c-96a7-e73ec95643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79B8E5-B419-45E9-B566-F02C29565070}">
  <ds:schemaRefs>
    <ds:schemaRef ds:uri="http://schemas.microsoft.com/sharepoint/v3/contenttype/forms"/>
  </ds:schemaRefs>
</ds:datastoreItem>
</file>

<file path=customXml/itemProps2.xml><?xml version="1.0" encoding="utf-8"?>
<ds:datastoreItem xmlns:ds="http://schemas.openxmlformats.org/officeDocument/2006/customXml" ds:itemID="{EF7AA378-D7E4-4315-9203-C32F5800B052}"/>
</file>

<file path=customXml/itemProps3.xml><?xml version="1.0" encoding="utf-8"?>
<ds:datastoreItem xmlns:ds="http://schemas.openxmlformats.org/officeDocument/2006/customXml" ds:itemID="{4FEFA1BB-E18D-4A6A-8676-2DB62CCC23EC}">
  <ds:schemaRef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www.w3.org/XML/1998/namespace"/>
    <ds:schemaRef ds:uri="http://purl.org/dc/elements/1.1/"/>
    <ds:schemaRef ds:uri="ef9c9516-1e46-455b-a8b0-82ba9c616c58"/>
    <ds:schemaRef ds:uri="153600e6-c479-4f1c-96a7-e73ec95643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All</vt:lpstr>
      <vt:lpstr>Base only &gt; 100k</vt:lpstr>
      <vt:lpstr>Larry tab</vt:lpstr>
      <vt:lpstr>Summary!Print_Area</vt:lpstr>
    </vt:vector>
  </TitlesOfParts>
  <Company>Saint Louis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Vancil</dc:creator>
  <cp:lastModifiedBy>Brian Hannel</cp:lastModifiedBy>
  <cp:lastPrinted>2015-03-11T12:50:38Z</cp:lastPrinted>
  <dcterms:created xsi:type="dcterms:W3CDTF">2008-12-23T16:40:25Z</dcterms:created>
  <dcterms:modified xsi:type="dcterms:W3CDTF">2026-01-14T21:14:34Z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0x0101008E270E1B08A4694BB1B44353A6CB107E</vt:lpwstr>
  </property>
  <property fmtid="{D5CDD505-2E9C-101B-9397-08002B2CF9AE}" pid="4" name="Order">
    <vt:r8>3300</vt:r8>
  </property>
  <property fmtid="{D5CDD505-2E9C-101B-9397-08002B2CF9AE}" pid="5" name="MediaServiceImageTags">
    <vt:lpwstr/>
  </property>
</Properties>
</file>